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Carina\Desktop\Archivos de trabajo DIE-DDI\DIE\0 DIE 2024\0 AE 2024\AE_Excel 2024\2 Docencia\"/>
    </mc:Choice>
  </mc:AlternateContent>
  <xr:revisionPtr revIDLastSave="0" documentId="13_ncr:1_{23EA8948-02C4-442E-B3BF-3B6B437A3DE6}" xr6:coauthVersionLast="47" xr6:coauthVersionMax="47" xr10:uidLastSave="{00000000-0000-0000-0000-000000000000}"/>
  <bookViews>
    <workbookView xWindow="-120" yWindow="-120" windowWidth="24240" windowHeight="13140" tabRatio="914" xr2:uid="{00000000-000D-0000-FFFF-FFFF00000000}"/>
  </bookViews>
  <sheets>
    <sheet name="1 pla est " sheetId="39263" r:id="rId1"/>
    <sheet name="27 Egresados y Titulados OK" sheetId="39587" state="hidden" r:id="rId2"/>
  </sheets>
  <definedNames>
    <definedName name="_xlnm._FilterDatabase" localSheetId="0" hidden="1">'1 pla est '!#REF!</definedName>
    <definedName name="a" localSheetId="1">#REF!</definedName>
    <definedName name="a">#REF!</definedName>
    <definedName name="aA" localSheetId="1">#REF!</definedName>
    <definedName name="aA">#REF!</definedName>
    <definedName name="aA0" localSheetId="1">#REF!</definedName>
    <definedName name="aA0">#REF!</definedName>
    <definedName name="ab" localSheetId="1">#REF!</definedName>
    <definedName name="ab">#REF!</definedName>
    <definedName name="aba" localSheetId="1">#REF!</definedName>
    <definedName name="aba">#REF!</definedName>
    <definedName name="adr" localSheetId="1">#REF!</definedName>
    <definedName name="adr">#REF!</definedName>
    <definedName name="ADS">#REF!</definedName>
    <definedName name="adsds">#REF!</definedName>
    <definedName name="AMARASA" localSheetId="1">#REF!</definedName>
    <definedName name="AMARASA">#REF!</definedName>
    <definedName name="ana">#REF!</definedName>
    <definedName name="ansbd">#REF!</definedName>
    <definedName name="Años_préstamo" localSheetId="1">#REF!</definedName>
    <definedName name="Años_préstamo">#REF!</definedName>
    <definedName name="_xlnm.Print_Area" localSheetId="0">'1 pla est '!$A$4:$D$50</definedName>
    <definedName name="_xlnm.Print_Area" localSheetId="1">'27 Egresados y Titulados OK'!$A$4:$J$236</definedName>
    <definedName name="as" localSheetId="1">#REF!</definedName>
    <definedName name="as">#REF!</definedName>
    <definedName name="asa" localSheetId="1">#REF!</definedName>
    <definedName name="asa">#REF!</definedName>
    <definedName name="asanchez" localSheetId="1">#REF!</definedName>
    <definedName name="asanchez">#REF!</definedName>
    <definedName name="asasa" localSheetId="0">#REF!</definedName>
    <definedName name="asasa" localSheetId="1">#REF!</definedName>
    <definedName name="asasa">#REF!</definedName>
    <definedName name="asdasa" localSheetId="0">#REF!</definedName>
    <definedName name="asdasa" localSheetId="1">#REF!</definedName>
    <definedName name="asdasa">#REF!</definedName>
    <definedName name="asdsa" localSheetId="0">#REF!</definedName>
    <definedName name="asdsa" localSheetId="1">#REF!</definedName>
    <definedName name="asdsa">#REF!</definedName>
    <definedName name="asdsa1" localSheetId="1">#REF!</definedName>
    <definedName name="asdsa1">#REF!</definedName>
    <definedName name="_xlnm.Database" localSheetId="1">#REF!</definedName>
    <definedName name="_xlnm.Database">#REF!</definedName>
    <definedName name="Basededatosbb">#REF!</definedName>
    <definedName name="c_canalizacion" localSheetId="0">#REF!</definedName>
    <definedName name="c_canalizacion" localSheetId="1">#REF!</definedName>
    <definedName name="c_canalizacion">#REF!</definedName>
    <definedName name="c_canalizacion_3" localSheetId="0">#REF!</definedName>
    <definedName name="c_canalizacion_3" localSheetId="1">#REF!</definedName>
    <definedName name="c_canalizacion_3">#REF!</definedName>
    <definedName name="c_canalizacion_4" localSheetId="0">#REF!</definedName>
    <definedName name="c_canalizacion_4" localSheetId="1">#REF!</definedName>
    <definedName name="c_canalizacion_4">#REF!</definedName>
    <definedName name="c_canalizacion_5" localSheetId="0">#REF!</definedName>
    <definedName name="c_canalizacion_5" localSheetId="1">#REF!</definedName>
    <definedName name="c_canalizacion_5">#REF!</definedName>
    <definedName name="c_canalizacion1" localSheetId="1">#REF!</definedName>
    <definedName name="c_canalizacion1">#REF!</definedName>
    <definedName name="c_emprendedores_prospecto_NOUN1" localSheetId="1">#REF!</definedName>
    <definedName name="c_emprendedores_prospecto_NOUN1">#REF!</definedName>
    <definedName name="c_emprendedores_prospecto_NOUNI" localSheetId="0">#REF!</definedName>
    <definedName name="c_emprendedores_prospecto_NOUNI" localSheetId="1">#REF!</definedName>
    <definedName name="c_emprendedores_prospecto_NOUNI">#REF!</definedName>
    <definedName name="c_emprendedores_prospecto_NOUNI_3" localSheetId="0">#REF!</definedName>
    <definedName name="c_emprendedores_prospecto_NOUNI_3" localSheetId="1">#REF!</definedName>
    <definedName name="c_emprendedores_prospecto_NOUNI_3">#REF!</definedName>
    <definedName name="c_emprendedores_prospecto_NOUNI_4" localSheetId="0">#REF!</definedName>
    <definedName name="c_emprendedores_prospecto_NOUNI_4" localSheetId="1">#REF!</definedName>
    <definedName name="c_emprendedores_prospecto_NOUNI_4">#REF!</definedName>
    <definedName name="c_emprendedores_prospecto_NOUNI_5" localSheetId="0">#REF!</definedName>
    <definedName name="c_emprendedores_prospecto_NOUNI_5" localSheetId="1">#REF!</definedName>
    <definedName name="c_emprendedores_prospecto_NOUNI_5">#REF!</definedName>
    <definedName name="c_emprendedores_prospecto_UNI" localSheetId="0">#REF!</definedName>
    <definedName name="c_emprendedores_prospecto_UNI" localSheetId="1">#REF!</definedName>
    <definedName name="c_emprendedores_prospecto_UNI">#REF!</definedName>
    <definedName name="c_emprendedores_prospecto_UNI_3" localSheetId="0">#REF!</definedName>
    <definedName name="c_emprendedores_prospecto_UNI_3" localSheetId="1">#REF!</definedName>
    <definedName name="c_emprendedores_prospecto_UNI_3">#REF!</definedName>
    <definedName name="c_emprendedores_prospecto_UNI_4" localSheetId="0">#REF!</definedName>
    <definedName name="c_emprendedores_prospecto_UNI_4" localSheetId="1">#REF!</definedName>
    <definedName name="c_emprendedores_prospecto_UNI_4">#REF!</definedName>
    <definedName name="c_emprendedores_prospecto_UNI_5" localSheetId="0">#REF!</definedName>
    <definedName name="c_emprendedores_prospecto_UNI_5" localSheetId="1">#REF!</definedName>
    <definedName name="c_emprendedores_prospecto_UNI_5">#REF!</definedName>
    <definedName name="c_emprendedores_prospecto_UNI1" localSheetId="1">#REF!</definedName>
    <definedName name="c_emprendedores_prospecto_UNI1">#REF!</definedName>
    <definedName name="c_empresas_visitadas" localSheetId="0">#REF!</definedName>
    <definedName name="c_empresas_visitadas" localSheetId="1">#REF!</definedName>
    <definedName name="c_empresas_visitadas">#REF!</definedName>
    <definedName name="c_empresas_visitadas_3" localSheetId="0">#REF!</definedName>
    <definedName name="c_empresas_visitadas_3" localSheetId="1">#REF!</definedName>
    <definedName name="c_empresas_visitadas_3">#REF!</definedName>
    <definedName name="c_empresas_visitadas_4" localSheetId="0">#REF!</definedName>
    <definedName name="c_empresas_visitadas_4" localSheetId="1">#REF!</definedName>
    <definedName name="c_empresas_visitadas_4">#REF!</definedName>
    <definedName name="c_empresas_visitadas_5" localSheetId="0">#REF!</definedName>
    <definedName name="c_empresas_visitadas_5" localSheetId="1">#REF!</definedName>
    <definedName name="c_empresas_visitadas_5">#REF!</definedName>
    <definedName name="c_empresas_visitadas1" localSheetId="1">#REF!</definedName>
    <definedName name="c_empresas_visitadas1">#REF!</definedName>
    <definedName name="c_generales" localSheetId="0">#REF!</definedName>
    <definedName name="c_generales" localSheetId="1">#REF!</definedName>
    <definedName name="c_generales">#REF!</definedName>
    <definedName name="c_generales_3" localSheetId="0">#REF!</definedName>
    <definedName name="c_generales_3" localSheetId="1">#REF!</definedName>
    <definedName name="c_generales_3">#REF!</definedName>
    <definedName name="c_generales_4" localSheetId="0">#REF!</definedName>
    <definedName name="c_generales_4" localSheetId="1">#REF!</definedName>
    <definedName name="c_generales_4">#REF!</definedName>
    <definedName name="c_generales_5" localSheetId="0">#REF!</definedName>
    <definedName name="c_generales_5" localSheetId="1">#REF!</definedName>
    <definedName name="c_generales_5">#REF!</definedName>
    <definedName name="C_hola" localSheetId="1">#REF!</definedName>
    <definedName name="C_hola">#REF!</definedName>
    <definedName name="Ca">#N/A</definedName>
    <definedName name="Cal">#N/A</definedName>
    <definedName name="Capital" localSheetId="1">#REF!</definedName>
    <definedName name="Capital">#REF!</definedName>
    <definedName name="Coo7.3">#REF!</definedName>
    <definedName name="Cooperacion">#REF!</definedName>
    <definedName name="Cooperación">#REF!</definedName>
    <definedName name="cursos" localSheetId="0">#REF!</definedName>
    <definedName name="cursos" localSheetId="1">#REF!</definedName>
    <definedName name="cursos">#REF!</definedName>
    <definedName name="Database">#REF!</definedName>
    <definedName name="Database_13">#REF!</definedName>
    <definedName name="Datos" localSheetId="1">#REF!</definedName>
    <definedName name="Datos">#REF!</definedName>
    <definedName name="dd" localSheetId="1">#REF!</definedName>
    <definedName name="dd">#REF!</definedName>
    <definedName name="DE" localSheetId="1">#REF!</definedName>
    <definedName name="DE">#REF!</definedName>
    <definedName name="Día_de_pago" localSheetId="0">DATE(YEAR(Inicio_prestamo),MONTH(Inicio_prestamo)+Payment_Number,DAY(Inicio_prestamo))</definedName>
    <definedName name="Día_de_pago" localSheetId="1">DATE(YEAR('27 Egresados y Titulados OK'!Inicio_prestamo),MONTH('27 Egresados y Titulados OK'!Inicio_prestamo)+Payment_Number,DAY('27 Egresados y Titulados OK'!Inicio_prestamo))</definedName>
    <definedName name="Día_de_pago">DATE(YEAR(Inicio_prestamo),MONTH(Inicio_prestamo)+Payment_Number,DAY(Inicio_prestamo))</definedName>
    <definedName name="drhseleccion" localSheetId="1">#REF!</definedName>
    <definedName name="drhseleccion">#REF!</definedName>
    <definedName name="e" localSheetId="1">#REF!</definedName>
    <definedName name="e">#REF!</definedName>
    <definedName name="Etiquetados">#REF!</definedName>
    <definedName name="extension" localSheetId="0">#REF!</definedName>
    <definedName name="extension" localSheetId="1">#REF!</definedName>
    <definedName name="extension">#REF!</definedName>
    <definedName name="Fecha_de_pago" localSheetId="1">#REF!</definedName>
    <definedName name="Fecha_de_pago">#REF!</definedName>
    <definedName name="ff" localSheetId="1">#REF!</definedName>
    <definedName name="ff">#REF!</definedName>
    <definedName name="Fila_de_encabezado">ROW(#REF!)</definedName>
    <definedName name="HHHHH" localSheetId="1">#REF!</definedName>
    <definedName name="HHHHH">#REF!</definedName>
    <definedName name="hol" localSheetId="1">#REF!</definedName>
    <definedName name="hol">#REF!</definedName>
    <definedName name="hola" localSheetId="0">#REF!</definedName>
    <definedName name="hola" localSheetId="1">#REF!</definedName>
    <definedName name="hola">#REF!</definedName>
    <definedName name="holdf" localSheetId="1">#REF!</definedName>
    <definedName name="holdf">#REF!</definedName>
    <definedName name="hoollaaaaa" localSheetId="1">#REF!</definedName>
    <definedName name="hoollaaaaa">#REF!</definedName>
    <definedName name="hshssdgh" localSheetId="1">#REF!</definedName>
    <definedName name="hshssdgh">#REF!</definedName>
    <definedName name="Importe_del_préstamo" localSheetId="1">#REF!</definedName>
    <definedName name="Importe_del_préstamo">#REF!</definedName>
    <definedName name="Impresión_completa" localSheetId="1">#REF!</definedName>
    <definedName name="Impresión_completa">#REF!</definedName>
    <definedName name="INGRESO" localSheetId="1">#REF!</definedName>
    <definedName name="INGRESO">#REF!</definedName>
    <definedName name="Inicio_prestamo" localSheetId="1">#REF!</definedName>
    <definedName name="Inicio_prestamo">#REF!</definedName>
    <definedName name="Int" localSheetId="1">#REF!</definedName>
    <definedName name="Int">#REF!</definedName>
    <definedName name="Int_acum" localSheetId="1">#REF!</definedName>
    <definedName name="Int_acum">#REF!</definedName>
    <definedName name="Interés_total" localSheetId="1">#REF!</definedName>
    <definedName name="Interés_total">#REF!</definedName>
    <definedName name="jkqawsñqol" localSheetId="1">#REF!</definedName>
    <definedName name="jkqawsñqol">#REF!</definedName>
    <definedName name="jksjksñlksñlksñl" localSheetId="1">#REF!</definedName>
    <definedName name="jksjksñlksñlksñl">#REF!</definedName>
    <definedName name="JLKAslkaslk" localSheetId="1">#REF!</definedName>
    <definedName name="JLKAslkaslk">#REF!</definedName>
    <definedName name="jsjsjh" localSheetId="1">#REF!</definedName>
    <definedName name="jsjsjh">#REF!</definedName>
    <definedName name="kauakja" localSheetId="1">#REF!</definedName>
    <definedName name="kauakja">#REF!</definedName>
    <definedName name="kk">#REF!</definedName>
    <definedName name="kljkiski" localSheetId="1">#REF!</definedName>
    <definedName name="kljkiski">#REF!</definedName>
    <definedName name="ksjlkslkslk" localSheetId="1">#REF!</definedName>
    <definedName name="ksjlkslkslk">#REF!</definedName>
    <definedName name="liz" localSheetId="1">#REF!</definedName>
    <definedName name="liz">#REF!</definedName>
    <definedName name="lkñlññ" localSheetId="1">#REF!</definedName>
    <definedName name="lkñlññ">#REF!</definedName>
    <definedName name="lkñpñ" localSheetId="1">#REF!</definedName>
    <definedName name="lkñpñ">#REF!</definedName>
    <definedName name="lkplp" localSheetId="1">#REF!</definedName>
    <definedName name="lkplp">#REF!</definedName>
    <definedName name="lkslksdksdlk" localSheetId="1">#REF!</definedName>
    <definedName name="lkslksdksdlk">#REF!</definedName>
    <definedName name="lkslkskslk" localSheetId="1">#REF!</definedName>
    <definedName name="lkslkskslk">#REF!</definedName>
    <definedName name="llll" localSheetId="1">#REF!</definedName>
    <definedName name="llll">#REF!</definedName>
    <definedName name="llsikms" localSheetId="1">#REF!</definedName>
    <definedName name="llsikms">#REF!</definedName>
    <definedName name="lolol" localSheetId="1">#REF!</definedName>
    <definedName name="lolol">#REF!</definedName>
    <definedName name="lucia15" localSheetId="0">#REF!</definedName>
    <definedName name="lucia15" localSheetId="1">#REF!</definedName>
    <definedName name="lucia15">#REF!</definedName>
    <definedName name="lucia155" localSheetId="1">#REF!</definedName>
    <definedName name="lucia155">#REF!</definedName>
    <definedName name="manej" localSheetId="1">#REF!</definedName>
    <definedName name="manej">#REF!</definedName>
    <definedName name="MATRICULA" localSheetId="1">#REF!</definedName>
    <definedName name="MATRICULA">#REF!</definedName>
    <definedName name="MATRÍCULA" localSheetId="1">#REF!</definedName>
    <definedName name="MATRÍCULA">#REF!</definedName>
    <definedName name="MATRICULAINCORP" localSheetId="1">#REF!</definedName>
    <definedName name="MATRICULAINCORP">#REF!</definedName>
    <definedName name="naaaa" localSheetId="0">#REF!</definedName>
    <definedName name="naaaa" localSheetId="1">#REF!</definedName>
    <definedName name="naaaa">#REF!</definedName>
    <definedName name="NINGUNO" localSheetId="1">IF('27 Egresados y Titulados OK'!Importe_del_préstamo*'27 Egresados y Titulados OK'!Tasa_de_interés*'27 Egresados y Titulados OK'!Años_préstamo*'27 Egresados y Titulados OK'!Inicio_prestamo&gt;0,1,0)</definedName>
    <definedName name="NINGUNO">IF(Importe_del_préstamo*Tasa_de_interés*Años_préstamo*Inicio_prestamo&gt;0,1,0)</definedName>
    <definedName name="njuju" localSheetId="1">#REF!</definedName>
    <definedName name="njuju">#REF!</definedName>
    <definedName name="no" localSheetId="1">#REF!</definedName>
    <definedName name="no">#REF!</definedName>
    <definedName name="nooo" localSheetId="0">#REF!</definedName>
    <definedName name="nooo" localSheetId="1">#REF!</definedName>
    <definedName name="nooo">#REF!</definedName>
    <definedName name="Núm_de_pago" localSheetId="1">#REF!</definedName>
    <definedName name="Núm_de_pago">#REF!</definedName>
    <definedName name="Núm_pagos_al_año" localSheetId="1">#REF!</definedName>
    <definedName name="Núm_pagos_al_año">#REF!</definedName>
    <definedName name="Número_de_pagos" localSheetId="0">MATCH(0.01,Saldo_final,-1)+1</definedName>
    <definedName name="Número_de_pagos" localSheetId="1">MATCH(0.01,'27 Egresados y Titulados OK'!Saldo_final,-1)+1</definedName>
    <definedName name="Número_de_pagos">MATCH(0.01,Saldo_final,-1)+1</definedName>
    <definedName name="ñloolo" localSheetId="1">#REF!</definedName>
    <definedName name="ñloolo">#REF!</definedName>
    <definedName name="ñlsdlkdklk" localSheetId="1">#REF!</definedName>
    <definedName name="ñlsdlkdklk">#REF!</definedName>
    <definedName name="ñp.pñ" localSheetId="1">#REF!</definedName>
    <definedName name="ñp.pñ">#REF!</definedName>
    <definedName name="ñploi" localSheetId="1">#REF!</definedName>
    <definedName name="ñploi">#REF!</definedName>
    <definedName name="ñplol" localSheetId="1">#REF!</definedName>
    <definedName name="ñplol">#REF!</definedName>
    <definedName name="ñpñññ" localSheetId="1">#REF!</definedName>
    <definedName name="ñpñññ">#REF!</definedName>
    <definedName name="okiht" localSheetId="1">#REF!</definedName>
    <definedName name="okiht">#REF!</definedName>
    <definedName name="olortrt" localSheetId="1">#REF!</definedName>
    <definedName name="olortrt">#REF!</definedName>
    <definedName name="ooooo" localSheetId="1">#REF!</definedName>
    <definedName name="ooooo">#REF!</definedName>
    <definedName name="P">#N/A</definedName>
    <definedName name="Pago_adicional" localSheetId="1">#REF!</definedName>
    <definedName name="Pago_adicional">#REF!</definedName>
    <definedName name="Pago_mensual_programado" localSheetId="1">#REF!</definedName>
    <definedName name="Pago_mensual_programado">#REF!</definedName>
    <definedName name="Pago_progr" localSheetId="1">#REF!</definedName>
    <definedName name="Pago_progr">#REF!</definedName>
    <definedName name="Pago_total" localSheetId="1">#REF!</definedName>
    <definedName name="Pago_total">#REF!</definedName>
    <definedName name="Pagos_adicionales_programados" localSheetId="1">#REF!</definedName>
    <definedName name="Pagos_adicionales_programados">#REF!</definedName>
    <definedName name="PIFI" localSheetId="1">#REF!</definedName>
    <definedName name="PIFI">#REF!</definedName>
    <definedName name="PIFIEMS" localSheetId="1">#REF!</definedName>
    <definedName name="PIFIEMS">#REF!</definedName>
    <definedName name="planeacion" localSheetId="0">#REF!</definedName>
    <definedName name="planeacion" localSheetId="1">#REF!</definedName>
    <definedName name="planeacion">#REF!</definedName>
    <definedName name="pñpolkoi" localSheetId="1">#REF!</definedName>
    <definedName name="pñpolkoi">#REF!</definedName>
    <definedName name="propuest">#REF!</definedName>
    <definedName name="prouesta">#REF!</definedName>
    <definedName name="prueba_albergados2" localSheetId="0">#REF!</definedName>
    <definedName name="prueba_albergados2" localSheetId="1">#REF!</definedName>
    <definedName name="prueba_albergados2">#REF!</definedName>
    <definedName name="prueba_albergados2_3" localSheetId="0">#REF!</definedName>
    <definedName name="prueba_albergados2_3" localSheetId="1">#REF!</definedName>
    <definedName name="prueba_albergados2_3">#REF!</definedName>
    <definedName name="prueba_albergados2_4" localSheetId="0">#REF!</definedName>
    <definedName name="prueba_albergados2_4" localSheetId="1">#REF!</definedName>
    <definedName name="prueba_albergados2_4">#REF!</definedName>
    <definedName name="prueba_albergados2_5" localSheetId="0">#REF!</definedName>
    <definedName name="prueba_albergados2_5" localSheetId="1">#REF!</definedName>
    <definedName name="prueba_albergados2_5">#REF!</definedName>
    <definedName name="pyrbum" localSheetId="1">#REF!</definedName>
    <definedName name="pyrbum">#REF!</definedName>
    <definedName name="quir" localSheetId="1">#REF!</definedName>
    <definedName name="quir">#REF!</definedName>
    <definedName name="reprobacion" localSheetId="1">#REF!</definedName>
    <definedName name="reprobacion">#REF!</definedName>
    <definedName name="Restablecer_área_de_impresión" localSheetId="0">OFFSET(Impresión_completa,0,0,'1 pla est '!Última_fila)</definedName>
    <definedName name="Restablecer_área_de_impresión" localSheetId="1">OFFSET('27 Egresados y Titulados OK'!Impresión_completa,0,0,'27 Egresados y Titulados OK'!Última_fila)</definedName>
    <definedName name="Restablecer_área_de_impresión">OFFSET(Impresión_completa,0,0,Última_fila)</definedName>
    <definedName name="rewfg" localSheetId="1">#REF!</definedName>
    <definedName name="rewfg">#REF!</definedName>
    <definedName name="Saldo_final" localSheetId="1">#REF!</definedName>
    <definedName name="Saldo_final">#REF!</definedName>
    <definedName name="Saldo_inicial" localSheetId="1">#REF!</definedName>
    <definedName name="Saldo_inicial">#REF!</definedName>
    <definedName name="sdas" localSheetId="1">#REF!</definedName>
    <definedName name="sdas">#REF!</definedName>
    <definedName name="sdlfl" localSheetId="1">#REF!</definedName>
    <definedName name="sdlfl">#REF!</definedName>
    <definedName name="seded" localSheetId="1">#REF!</definedName>
    <definedName name="seded">#REF!</definedName>
    <definedName name="semnacional">#REF!</definedName>
    <definedName name="siiiii" localSheetId="0">#REF!</definedName>
    <definedName name="siiiii" localSheetId="1">#REF!</definedName>
    <definedName name="siiiii">#REF!</definedName>
    <definedName name="siiiii_8" localSheetId="0">#REF!</definedName>
    <definedName name="siiiii_8" localSheetId="1">#REF!</definedName>
    <definedName name="siiiii_8">#REF!</definedName>
    <definedName name="sss">DATE(YEAR(#REF!),MONTH(#REF!)+Payment_Number,DAY(#REF!))</definedName>
    <definedName name="sssss" localSheetId="0">#REF!</definedName>
    <definedName name="sssss" localSheetId="1">#REF!</definedName>
    <definedName name="sssss">#REF!</definedName>
    <definedName name="Tasa_de_interés" localSheetId="1">#REF!</definedName>
    <definedName name="Tasa_de_interés">#REF!</definedName>
    <definedName name="Tasa_de_interés_programada" localSheetId="1">#REF!</definedName>
    <definedName name="Tasa_de_interés_programada">#REF!</definedName>
    <definedName name="Título_a_imprimir" localSheetId="1">#REF!</definedName>
    <definedName name="Título_a_imprimir">#REF!</definedName>
    <definedName name="Tìtulos_a_imprimir" localSheetId="1">#REF!</definedName>
    <definedName name="Tìtulos_a_imprimir">#REF!</definedName>
    <definedName name="Última_fila" localSheetId="0">IF('1 pla est '!Valores_especificados,Fila_de_encabezado+'1 pla est '!Número_de_pagos,Fila_de_encabezado)</definedName>
    <definedName name="Última_fila" localSheetId="1">IF('27 Egresados y Titulados OK'!Valores_especificados,Fila_de_encabezado+'27 Egresados y Titulados OK'!Número_de_pagos,Fila_de_encabezado)</definedName>
    <definedName name="Última_fila">IF(Valores_especificados,Fila_de_encabezado+Número_de_pagos,Fila_de_encabezado)</definedName>
    <definedName name="Valores_especificados" localSheetId="0">IF(Importe_del_préstamo*Tasa_de_interés*Años_préstamo*Inicio_prestamo&gt;0,1,0)</definedName>
    <definedName name="Valores_especificados" localSheetId="1">IF('27 Egresados y Titulados OK'!Importe_del_préstamo*'27 Egresados y Titulados OK'!Tasa_de_interés*'27 Egresados y Titulados OK'!Años_préstamo*'27 Egresados y Titulados OK'!Inicio_prestamo&gt;0,1,0)</definedName>
    <definedName name="Valores_especificados">IF(Importe_del_préstamo*Tasa_de_interés*Años_préstamo*Inicio_prestamo&gt;0,1,0)</definedName>
    <definedName name="verinv2" localSheetId="1">#REF!</definedName>
    <definedName name="verinv2">#REF!</definedName>
    <definedName name="wwww" localSheetId="1">#REF!</definedName>
    <definedName name="wwww">#REF!</definedName>
    <definedName name="wwwww" localSheetId="1">#REF!</definedName>
    <definedName name="wwwww">#REF!</definedName>
    <definedName name="Z_3335E39A_A090_49D2_B506_CCA6FF9D2B6E_.wvu.FilterData" localSheetId="0" hidden="1">'1 pla est '!#REF!</definedName>
    <definedName name="Z_3335E39A_A090_49D2_B506_CCA6FF9D2B6E_.wvu.PrintTitles" localSheetId="0" hidden="1">'1 pla est '!#REF!</definedName>
    <definedName name="Z_FFD5524F_6385_4FF0_8E77_448848BC0BF6_.wvu.FilterData" localSheetId="0" hidden="1">'1 pla est 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3" i="39587" l="1"/>
  <c r="H233" i="39587"/>
  <c r="G233" i="39587"/>
  <c r="D233" i="39587"/>
  <c r="J233" i="39587"/>
  <c r="I232" i="39587"/>
  <c r="H232" i="39587"/>
  <c r="G232" i="39587"/>
  <c r="J232" i="39587"/>
  <c r="D232" i="39587"/>
  <c r="I231" i="39587"/>
  <c r="H231" i="39587"/>
  <c r="G231" i="39587"/>
  <c r="D231" i="39587"/>
  <c r="I230" i="39587"/>
  <c r="H230" i="39587"/>
  <c r="G230" i="39587"/>
  <c r="D230" i="39587"/>
  <c r="J230" i="39587"/>
  <c r="F229" i="39587"/>
  <c r="E229" i="39587"/>
  <c r="H229" i="39587"/>
  <c r="C229" i="39587"/>
  <c r="B229" i="39587"/>
  <c r="I228" i="39587"/>
  <c r="H228" i="39587"/>
  <c r="G228" i="39587"/>
  <c r="D228" i="39587"/>
  <c r="I227" i="39587"/>
  <c r="H227" i="39587"/>
  <c r="G227" i="39587"/>
  <c r="D227" i="39587"/>
  <c r="F226" i="39587"/>
  <c r="E226" i="39587"/>
  <c r="H226" i="39587"/>
  <c r="C226" i="39587"/>
  <c r="I226" i="39587"/>
  <c r="B226" i="39587"/>
  <c r="I225" i="39587"/>
  <c r="H225" i="39587"/>
  <c r="G225" i="39587"/>
  <c r="D225" i="39587"/>
  <c r="I224" i="39587"/>
  <c r="H224" i="39587"/>
  <c r="G224" i="39587"/>
  <c r="D224" i="39587"/>
  <c r="J224" i="39587"/>
  <c r="I223" i="39587"/>
  <c r="H223" i="39587"/>
  <c r="G223" i="39587"/>
  <c r="J223" i="39587"/>
  <c r="D223" i="39587"/>
  <c r="I222" i="39587"/>
  <c r="H222" i="39587"/>
  <c r="G222" i="39587"/>
  <c r="D222" i="39587"/>
  <c r="F221" i="39587"/>
  <c r="E221" i="39587"/>
  <c r="C221" i="39587"/>
  <c r="B221" i="39587"/>
  <c r="I220" i="39587"/>
  <c r="H220" i="39587"/>
  <c r="G220" i="39587"/>
  <c r="J220" i="39587"/>
  <c r="D220" i="39587"/>
  <c r="I219" i="39587"/>
  <c r="H219" i="39587"/>
  <c r="G219" i="39587"/>
  <c r="D219" i="39587"/>
  <c r="I218" i="39587"/>
  <c r="H218" i="39587"/>
  <c r="G218" i="39587"/>
  <c r="D218" i="39587"/>
  <c r="J218" i="39587"/>
  <c r="I217" i="39587"/>
  <c r="H217" i="39587"/>
  <c r="G217" i="39587"/>
  <c r="J217" i="39587"/>
  <c r="D217" i="39587"/>
  <c r="I216" i="39587"/>
  <c r="H216" i="39587"/>
  <c r="G216" i="39587"/>
  <c r="D216" i="39587"/>
  <c r="I215" i="39587"/>
  <c r="H215" i="39587"/>
  <c r="G215" i="39587"/>
  <c r="D215" i="39587"/>
  <c r="I214" i="39587"/>
  <c r="H214" i="39587"/>
  <c r="G214" i="39587"/>
  <c r="G213" i="39587"/>
  <c r="J213" i="39587"/>
  <c r="D214" i="39587"/>
  <c r="F213" i="39587"/>
  <c r="E213" i="39587"/>
  <c r="C213" i="39587"/>
  <c r="B213" i="39587"/>
  <c r="I212" i="39587"/>
  <c r="H212" i="39587"/>
  <c r="G212" i="39587"/>
  <c r="D212" i="39587"/>
  <c r="J212" i="39587"/>
  <c r="I211" i="39587"/>
  <c r="H211" i="39587"/>
  <c r="G211" i="39587"/>
  <c r="J211" i="39587"/>
  <c r="D211" i="39587"/>
  <c r="I210" i="39587"/>
  <c r="H210" i="39587"/>
  <c r="G210" i="39587"/>
  <c r="D210" i="39587"/>
  <c r="I209" i="39587"/>
  <c r="H209" i="39587"/>
  <c r="G209" i="39587"/>
  <c r="D209" i="39587"/>
  <c r="I208" i="39587"/>
  <c r="H208" i="39587"/>
  <c r="G208" i="39587"/>
  <c r="J208" i="39587"/>
  <c r="D208" i="39587"/>
  <c r="I207" i="39587"/>
  <c r="H207" i="39587"/>
  <c r="G207" i="39587"/>
  <c r="D207" i="39587"/>
  <c r="I206" i="39587"/>
  <c r="H206" i="39587"/>
  <c r="G206" i="39587"/>
  <c r="D206" i="39587"/>
  <c r="J206" i="39587"/>
  <c r="F205" i="39587"/>
  <c r="F199" i="39587"/>
  <c r="E205" i="39587"/>
  <c r="H205" i="39587"/>
  <c r="C205" i="39587"/>
  <c r="B205" i="39587"/>
  <c r="I204" i="39587"/>
  <c r="H204" i="39587"/>
  <c r="G204" i="39587"/>
  <c r="D204" i="39587"/>
  <c r="I203" i="39587"/>
  <c r="H203" i="39587"/>
  <c r="G203" i="39587"/>
  <c r="D203" i="39587"/>
  <c r="J203" i="39587"/>
  <c r="I202" i="39587"/>
  <c r="H202" i="39587"/>
  <c r="G202" i="39587"/>
  <c r="J202" i="39587"/>
  <c r="D202" i="39587"/>
  <c r="I201" i="39587"/>
  <c r="H201" i="39587"/>
  <c r="G201" i="39587"/>
  <c r="D201" i="39587"/>
  <c r="F200" i="39587"/>
  <c r="E200" i="39587"/>
  <c r="C200" i="39587"/>
  <c r="B200" i="39587"/>
  <c r="I198" i="39587"/>
  <c r="H198" i="39587"/>
  <c r="G198" i="39587"/>
  <c r="J198" i="39587"/>
  <c r="D198" i="39587"/>
  <c r="I197" i="39587"/>
  <c r="H197" i="39587"/>
  <c r="G197" i="39587"/>
  <c r="D197" i="39587"/>
  <c r="I196" i="39587"/>
  <c r="H196" i="39587"/>
  <c r="G196" i="39587"/>
  <c r="D196" i="39587"/>
  <c r="I195" i="39587"/>
  <c r="H195" i="39587"/>
  <c r="G195" i="39587"/>
  <c r="J195" i="39587"/>
  <c r="D195" i="39587"/>
  <c r="I194" i="39587"/>
  <c r="H194" i="39587"/>
  <c r="G194" i="39587"/>
  <c r="D194" i="39587"/>
  <c r="I193" i="39587"/>
  <c r="H193" i="39587"/>
  <c r="G193" i="39587"/>
  <c r="D193" i="39587"/>
  <c r="I192" i="39587"/>
  <c r="H192" i="39587"/>
  <c r="G192" i="39587"/>
  <c r="J192" i="39587"/>
  <c r="D192" i="39587"/>
  <c r="I191" i="39587"/>
  <c r="H191" i="39587"/>
  <c r="G191" i="39587"/>
  <c r="D191" i="39587"/>
  <c r="I190" i="39587"/>
  <c r="H190" i="39587"/>
  <c r="G190" i="39587"/>
  <c r="D190" i="39587"/>
  <c r="I189" i="39587"/>
  <c r="H189" i="39587"/>
  <c r="G189" i="39587"/>
  <c r="J189" i="39587"/>
  <c r="D189" i="39587"/>
  <c r="I188" i="39587"/>
  <c r="H188" i="39587"/>
  <c r="G188" i="39587"/>
  <c r="D188" i="39587"/>
  <c r="F187" i="39587"/>
  <c r="E187" i="39587"/>
  <c r="H187" i="39587"/>
  <c r="C187" i="39587"/>
  <c r="B187" i="39587"/>
  <c r="I186" i="39587"/>
  <c r="H186" i="39587"/>
  <c r="G186" i="39587"/>
  <c r="J186" i="39587"/>
  <c r="D186" i="39587"/>
  <c r="I185" i="39587"/>
  <c r="H185" i="39587"/>
  <c r="G185" i="39587"/>
  <c r="D185" i="39587"/>
  <c r="I184" i="39587"/>
  <c r="H184" i="39587"/>
  <c r="G184" i="39587"/>
  <c r="D184" i="39587"/>
  <c r="I183" i="39587"/>
  <c r="H183" i="39587"/>
  <c r="G183" i="39587"/>
  <c r="J183" i="39587"/>
  <c r="D183" i="39587"/>
  <c r="I182" i="39587"/>
  <c r="H182" i="39587"/>
  <c r="G182" i="39587"/>
  <c r="D182" i="39587"/>
  <c r="I181" i="39587"/>
  <c r="H181" i="39587"/>
  <c r="G181" i="39587"/>
  <c r="D181" i="39587"/>
  <c r="J181" i="39587"/>
  <c r="F180" i="39587"/>
  <c r="I180" i="39587"/>
  <c r="E180" i="39587"/>
  <c r="B180" i="39587"/>
  <c r="B107" i="39587"/>
  <c r="C180" i="39587"/>
  <c r="I179" i="39587"/>
  <c r="H179" i="39587"/>
  <c r="G179" i="39587"/>
  <c r="D179" i="39587"/>
  <c r="I178" i="39587"/>
  <c r="H178" i="39587"/>
  <c r="G178" i="39587"/>
  <c r="D178" i="39587"/>
  <c r="J178" i="39587"/>
  <c r="I177" i="39587"/>
  <c r="H177" i="39587"/>
  <c r="G177" i="39587"/>
  <c r="J177" i="39587"/>
  <c r="D177" i="39587"/>
  <c r="I176" i="39587"/>
  <c r="H176" i="39587"/>
  <c r="G176" i="39587"/>
  <c r="D176" i="39587"/>
  <c r="I175" i="39587"/>
  <c r="H175" i="39587"/>
  <c r="G175" i="39587"/>
  <c r="D175" i="39587"/>
  <c r="J175" i="39587"/>
  <c r="I174" i="39587"/>
  <c r="H174" i="39587"/>
  <c r="G174" i="39587"/>
  <c r="D174" i="39587"/>
  <c r="I173" i="39587"/>
  <c r="H173" i="39587"/>
  <c r="G173" i="39587"/>
  <c r="D173" i="39587"/>
  <c r="I172" i="39587"/>
  <c r="H172" i="39587"/>
  <c r="G172" i="39587"/>
  <c r="D172" i="39587"/>
  <c r="I171" i="39587"/>
  <c r="H171" i="39587"/>
  <c r="G171" i="39587"/>
  <c r="J171" i="39587"/>
  <c r="D171" i="39587"/>
  <c r="I170" i="39587"/>
  <c r="H170" i="39587"/>
  <c r="G170" i="39587"/>
  <c r="D170" i="39587"/>
  <c r="I169" i="39587"/>
  <c r="H169" i="39587"/>
  <c r="G169" i="39587"/>
  <c r="D169" i="39587"/>
  <c r="J169" i="39587"/>
  <c r="F168" i="39587"/>
  <c r="I168" i="39587"/>
  <c r="C168" i="39587"/>
  <c r="E168" i="39587"/>
  <c r="H168" i="39587"/>
  <c r="B168" i="39587"/>
  <c r="I167" i="39587"/>
  <c r="H167" i="39587"/>
  <c r="G167" i="39587"/>
  <c r="D167" i="39587"/>
  <c r="J167" i="39587"/>
  <c r="I166" i="39587"/>
  <c r="H166" i="39587"/>
  <c r="G166" i="39587"/>
  <c r="D166" i="39587"/>
  <c r="I165" i="39587"/>
  <c r="H165" i="39587"/>
  <c r="G165" i="39587"/>
  <c r="D165" i="39587"/>
  <c r="I164" i="39587"/>
  <c r="H164" i="39587"/>
  <c r="G164" i="39587"/>
  <c r="D164" i="39587"/>
  <c r="J164" i="39587"/>
  <c r="I163" i="39587"/>
  <c r="H163" i="39587"/>
  <c r="G163" i="39587"/>
  <c r="D163" i="39587"/>
  <c r="J163" i="39587"/>
  <c r="I162" i="39587"/>
  <c r="H162" i="39587"/>
  <c r="G162" i="39587"/>
  <c r="J162" i="39587"/>
  <c r="D162" i="39587"/>
  <c r="I161" i="39587"/>
  <c r="H161" i="39587"/>
  <c r="G161" i="39587"/>
  <c r="D161" i="39587"/>
  <c r="F160" i="39587"/>
  <c r="E160" i="39587"/>
  <c r="H160" i="39587"/>
  <c r="C160" i="39587"/>
  <c r="B160" i="39587"/>
  <c r="I159" i="39587"/>
  <c r="H159" i="39587"/>
  <c r="G159" i="39587"/>
  <c r="J159" i="39587"/>
  <c r="D159" i="39587"/>
  <c r="I158" i="39587"/>
  <c r="H158" i="39587"/>
  <c r="G158" i="39587"/>
  <c r="D158" i="39587"/>
  <c r="I157" i="39587"/>
  <c r="H157" i="39587"/>
  <c r="G157" i="39587"/>
  <c r="D157" i="39587"/>
  <c r="I156" i="39587"/>
  <c r="H156" i="39587"/>
  <c r="G156" i="39587"/>
  <c r="J156" i="39587"/>
  <c r="D156" i="39587"/>
  <c r="I155" i="39587"/>
  <c r="H155" i="39587"/>
  <c r="G155" i="39587"/>
  <c r="D155" i="39587"/>
  <c r="I154" i="39587"/>
  <c r="H154" i="39587"/>
  <c r="G154" i="39587"/>
  <c r="D154" i="39587"/>
  <c r="J154" i="39587"/>
  <c r="I153" i="39587"/>
  <c r="H153" i="39587"/>
  <c r="G153" i="39587"/>
  <c r="J153" i="39587"/>
  <c r="D153" i="39587"/>
  <c r="I152" i="39587"/>
  <c r="H152" i="39587"/>
  <c r="G152" i="39587"/>
  <c r="D152" i="39587"/>
  <c r="I151" i="39587"/>
  <c r="H151" i="39587"/>
  <c r="G151" i="39587"/>
  <c r="D151" i="39587"/>
  <c r="F150" i="39587"/>
  <c r="E150" i="39587"/>
  <c r="H150" i="39587"/>
  <c r="C150" i="39587"/>
  <c r="B150" i="39587"/>
  <c r="I149" i="39587"/>
  <c r="H149" i="39587"/>
  <c r="G149" i="39587"/>
  <c r="D149" i="39587"/>
  <c r="I148" i="39587"/>
  <c r="H148" i="39587"/>
  <c r="G148" i="39587"/>
  <c r="D148" i="39587"/>
  <c r="J148" i="39587"/>
  <c r="I147" i="39587"/>
  <c r="H147" i="39587"/>
  <c r="G147" i="39587"/>
  <c r="J147" i="39587"/>
  <c r="D147" i="39587"/>
  <c r="I146" i="39587"/>
  <c r="H146" i="39587"/>
  <c r="G146" i="39587"/>
  <c r="D146" i="39587"/>
  <c r="I145" i="39587"/>
  <c r="H145" i="39587"/>
  <c r="G145" i="39587"/>
  <c r="D145" i="39587"/>
  <c r="F144" i="39587"/>
  <c r="E144" i="39587"/>
  <c r="H144" i="39587"/>
  <c r="C144" i="39587"/>
  <c r="B144" i="39587"/>
  <c r="I143" i="39587"/>
  <c r="H143" i="39587"/>
  <c r="G143" i="39587"/>
  <c r="D143" i="39587"/>
  <c r="I142" i="39587"/>
  <c r="H142" i="39587"/>
  <c r="G142" i="39587"/>
  <c r="D142" i="39587"/>
  <c r="I141" i="39587"/>
  <c r="H141" i="39587"/>
  <c r="G141" i="39587"/>
  <c r="J141" i="39587"/>
  <c r="D141" i="39587"/>
  <c r="I140" i="39587"/>
  <c r="H140" i="39587"/>
  <c r="G140" i="39587"/>
  <c r="D140" i="39587"/>
  <c r="J140" i="39587"/>
  <c r="I139" i="39587"/>
  <c r="H139" i="39587"/>
  <c r="G139" i="39587"/>
  <c r="D139" i="39587"/>
  <c r="J139" i="39587"/>
  <c r="I138" i="39587"/>
  <c r="H138" i="39587"/>
  <c r="G138" i="39587"/>
  <c r="J138" i="39587"/>
  <c r="D138" i="39587"/>
  <c r="I137" i="39587"/>
  <c r="H137" i="39587"/>
  <c r="G137" i="39587"/>
  <c r="D137" i="39587"/>
  <c r="F136" i="39587"/>
  <c r="E136" i="39587"/>
  <c r="H136" i="39587"/>
  <c r="C136" i="39587"/>
  <c r="B136" i="39587"/>
  <c r="I135" i="39587"/>
  <c r="H135" i="39587"/>
  <c r="G135" i="39587"/>
  <c r="J135" i="39587"/>
  <c r="D135" i="39587"/>
  <c r="I134" i="39587"/>
  <c r="H134" i="39587"/>
  <c r="G134" i="39587"/>
  <c r="D134" i="39587"/>
  <c r="I133" i="39587"/>
  <c r="H133" i="39587"/>
  <c r="G133" i="39587"/>
  <c r="D133" i="39587"/>
  <c r="I132" i="39587"/>
  <c r="H132" i="39587"/>
  <c r="G132" i="39587"/>
  <c r="J132" i="39587"/>
  <c r="D132" i="39587"/>
  <c r="I131" i="39587"/>
  <c r="H131" i="39587"/>
  <c r="G131" i="39587"/>
  <c r="D131" i="39587"/>
  <c r="F130" i="39587"/>
  <c r="I130" i="39587"/>
  <c r="E130" i="39587"/>
  <c r="C130" i="39587"/>
  <c r="B130" i="39587"/>
  <c r="I129" i="39587"/>
  <c r="H129" i="39587"/>
  <c r="G129" i="39587"/>
  <c r="J129" i="39587"/>
  <c r="D129" i="39587"/>
  <c r="I128" i="39587"/>
  <c r="H128" i="39587"/>
  <c r="G128" i="39587"/>
  <c r="D128" i="39587"/>
  <c r="I127" i="39587"/>
  <c r="H127" i="39587"/>
  <c r="G127" i="39587"/>
  <c r="D127" i="39587"/>
  <c r="J127" i="39587"/>
  <c r="I126" i="39587"/>
  <c r="H126" i="39587"/>
  <c r="G126" i="39587"/>
  <c r="J126" i="39587"/>
  <c r="D126" i="39587"/>
  <c r="I125" i="39587"/>
  <c r="H125" i="39587"/>
  <c r="G125" i="39587"/>
  <c r="D125" i="39587"/>
  <c r="I124" i="39587"/>
  <c r="H124" i="39587"/>
  <c r="G124" i="39587"/>
  <c r="D124" i="39587"/>
  <c r="J124" i="39587"/>
  <c r="F123" i="39587"/>
  <c r="E123" i="39587"/>
  <c r="H123" i="39587"/>
  <c r="C123" i="39587"/>
  <c r="I123" i="39587"/>
  <c r="B123" i="39587"/>
  <c r="I122" i="39587"/>
  <c r="H122" i="39587"/>
  <c r="G122" i="39587"/>
  <c r="D122" i="39587"/>
  <c r="I121" i="39587"/>
  <c r="H121" i="39587"/>
  <c r="G121" i="39587"/>
  <c r="D121" i="39587"/>
  <c r="J121" i="39587"/>
  <c r="I120" i="39587"/>
  <c r="H120" i="39587"/>
  <c r="G120" i="39587"/>
  <c r="J120" i="39587"/>
  <c r="D120" i="39587"/>
  <c r="I119" i="39587"/>
  <c r="H119" i="39587"/>
  <c r="G119" i="39587"/>
  <c r="D119" i="39587"/>
  <c r="I118" i="39587"/>
  <c r="H118" i="39587"/>
  <c r="G118" i="39587"/>
  <c r="D118" i="39587"/>
  <c r="I117" i="39587"/>
  <c r="H117" i="39587"/>
  <c r="G117" i="39587"/>
  <c r="G116" i="39587"/>
  <c r="J116" i="39587"/>
  <c r="D117" i="39587"/>
  <c r="F116" i="39587"/>
  <c r="E116" i="39587"/>
  <c r="C116" i="39587"/>
  <c r="I116" i="39587"/>
  <c r="B116" i="39587"/>
  <c r="I115" i="39587"/>
  <c r="H115" i="39587"/>
  <c r="G115" i="39587"/>
  <c r="D115" i="39587"/>
  <c r="J115" i="39587"/>
  <c r="I114" i="39587"/>
  <c r="H114" i="39587"/>
  <c r="G114" i="39587"/>
  <c r="J114" i="39587"/>
  <c r="D114" i="39587"/>
  <c r="I113" i="39587"/>
  <c r="H113" i="39587"/>
  <c r="G113" i="39587"/>
  <c r="D113" i="39587"/>
  <c r="I112" i="39587"/>
  <c r="H112" i="39587"/>
  <c r="G112" i="39587"/>
  <c r="D112" i="39587"/>
  <c r="J112" i="39587"/>
  <c r="I111" i="39587"/>
  <c r="H111" i="39587"/>
  <c r="G111" i="39587"/>
  <c r="J111" i="39587"/>
  <c r="D111" i="39587"/>
  <c r="I110" i="39587"/>
  <c r="H110" i="39587"/>
  <c r="G110" i="39587"/>
  <c r="G108" i="39587"/>
  <c r="D110" i="39587"/>
  <c r="I109" i="39587"/>
  <c r="H109" i="39587"/>
  <c r="G109" i="39587"/>
  <c r="D109" i="39587"/>
  <c r="F108" i="39587"/>
  <c r="I108" i="39587"/>
  <c r="E108" i="39587"/>
  <c r="H108" i="39587"/>
  <c r="C108" i="39587"/>
  <c r="C107" i="39587"/>
  <c r="I107" i="39587"/>
  <c r="B108" i="39587"/>
  <c r="I106" i="39587"/>
  <c r="H106" i="39587"/>
  <c r="G106" i="39587"/>
  <c r="G104" i="39587"/>
  <c r="D106" i="39587"/>
  <c r="I105" i="39587"/>
  <c r="H105" i="39587"/>
  <c r="G105" i="39587"/>
  <c r="D105" i="39587"/>
  <c r="J105" i="39587"/>
  <c r="F104" i="39587"/>
  <c r="I104" i="39587"/>
  <c r="E104" i="39587"/>
  <c r="H104" i="39587"/>
  <c r="C104" i="39587"/>
  <c r="B104" i="39587"/>
  <c r="I103" i="39587"/>
  <c r="H103" i="39587"/>
  <c r="G103" i="39587"/>
  <c r="D103" i="39587"/>
  <c r="I102" i="39587"/>
  <c r="H102" i="39587"/>
  <c r="G102" i="39587"/>
  <c r="D102" i="39587"/>
  <c r="J102" i="39587"/>
  <c r="I101" i="39587"/>
  <c r="H101" i="39587"/>
  <c r="G101" i="39587"/>
  <c r="J101" i="39587"/>
  <c r="D101" i="39587"/>
  <c r="I100" i="39587"/>
  <c r="H100" i="39587"/>
  <c r="G100" i="39587"/>
  <c r="D100" i="39587"/>
  <c r="I99" i="39587"/>
  <c r="H99" i="39587"/>
  <c r="G99" i="39587"/>
  <c r="D99" i="39587"/>
  <c r="F98" i="39587"/>
  <c r="E98" i="39587"/>
  <c r="H98" i="39587"/>
  <c r="C98" i="39587"/>
  <c r="I98" i="39587"/>
  <c r="B98" i="39587"/>
  <c r="I97" i="39587"/>
  <c r="H97" i="39587"/>
  <c r="G97" i="39587"/>
  <c r="D97" i="39587"/>
  <c r="I96" i="39587"/>
  <c r="H96" i="39587"/>
  <c r="G96" i="39587"/>
  <c r="D96" i="39587"/>
  <c r="J96" i="39587"/>
  <c r="F95" i="39587"/>
  <c r="I95" i="39587"/>
  <c r="E95" i="39587"/>
  <c r="H95" i="39587"/>
  <c r="C95" i="39587"/>
  <c r="B95" i="39587"/>
  <c r="I94" i="39587"/>
  <c r="H94" i="39587"/>
  <c r="G94" i="39587"/>
  <c r="G92" i="39587"/>
  <c r="D94" i="39587"/>
  <c r="I93" i="39587"/>
  <c r="H93" i="39587"/>
  <c r="G93" i="39587"/>
  <c r="D93" i="39587"/>
  <c r="F92" i="39587"/>
  <c r="E92" i="39587"/>
  <c r="H92" i="39587"/>
  <c r="C92" i="39587"/>
  <c r="I92" i="39587"/>
  <c r="B92" i="39587"/>
  <c r="I91" i="39587"/>
  <c r="H91" i="39587"/>
  <c r="G91" i="39587"/>
  <c r="G90" i="39587"/>
  <c r="D91" i="39587"/>
  <c r="D90" i="39587"/>
  <c r="F90" i="39587"/>
  <c r="I90" i="39587"/>
  <c r="E90" i="39587"/>
  <c r="C90" i="39587"/>
  <c r="B90" i="39587"/>
  <c r="I89" i="39587"/>
  <c r="H89" i="39587"/>
  <c r="G89" i="39587"/>
  <c r="D89" i="39587"/>
  <c r="I88" i="39587"/>
  <c r="H88" i="39587"/>
  <c r="G88" i="39587"/>
  <c r="D88" i="39587"/>
  <c r="J88" i="39587"/>
  <c r="I87" i="39587"/>
  <c r="H87" i="39587"/>
  <c r="G87" i="39587"/>
  <c r="D87" i="39587"/>
  <c r="I86" i="39587"/>
  <c r="H86" i="39587"/>
  <c r="G86" i="39587"/>
  <c r="D86" i="39587"/>
  <c r="I85" i="39587"/>
  <c r="H85" i="39587"/>
  <c r="G85" i="39587"/>
  <c r="D85" i="39587"/>
  <c r="F84" i="39587"/>
  <c r="I84" i="39587"/>
  <c r="E84" i="39587"/>
  <c r="C84" i="39587"/>
  <c r="B84" i="39587"/>
  <c r="H84" i="39587"/>
  <c r="I83" i="39587"/>
  <c r="H83" i="39587"/>
  <c r="G83" i="39587"/>
  <c r="D83" i="39587"/>
  <c r="I82" i="39587"/>
  <c r="H82" i="39587"/>
  <c r="G82" i="39587"/>
  <c r="D82" i="39587"/>
  <c r="F81" i="39587"/>
  <c r="I81" i="39587"/>
  <c r="E81" i="39587"/>
  <c r="C81" i="39587"/>
  <c r="B81" i="39587"/>
  <c r="H81" i="39587"/>
  <c r="I80" i="39587"/>
  <c r="H80" i="39587"/>
  <c r="G80" i="39587"/>
  <c r="D80" i="39587"/>
  <c r="J80" i="39587"/>
  <c r="I79" i="39587"/>
  <c r="H79" i="39587"/>
  <c r="G79" i="39587"/>
  <c r="D79" i="39587"/>
  <c r="I78" i="39587"/>
  <c r="H78" i="39587"/>
  <c r="G78" i="39587"/>
  <c r="D78" i="39587"/>
  <c r="I77" i="39587"/>
  <c r="H77" i="39587"/>
  <c r="G77" i="39587"/>
  <c r="D77" i="39587"/>
  <c r="J77" i="39587"/>
  <c r="I76" i="39587"/>
  <c r="H76" i="39587"/>
  <c r="G76" i="39587"/>
  <c r="D76" i="39587"/>
  <c r="J76" i="39587"/>
  <c r="F75" i="39587"/>
  <c r="E75" i="39587"/>
  <c r="C75" i="39587"/>
  <c r="B75" i="39587"/>
  <c r="I74" i="39587"/>
  <c r="H74" i="39587"/>
  <c r="G74" i="39587"/>
  <c r="D74" i="39587"/>
  <c r="J74" i="39587"/>
  <c r="I73" i="39587"/>
  <c r="H73" i="39587"/>
  <c r="G73" i="39587"/>
  <c r="J73" i="39587"/>
  <c r="D73" i="39587"/>
  <c r="I72" i="39587"/>
  <c r="H72" i="39587"/>
  <c r="G72" i="39587"/>
  <c r="D72" i="39587"/>
  <c r="J72" i="39587"/>
  <c r="I71" i="39587"/>
  <c r="H71" i="39587"/>
  <c r="G71" i="39587"/>
  <c r="D71" i="39587"/>
  <c r="I70" i="39587"/>
  <c r="H70" i="39587"/>
  <c r="G70" i="39587"/>
  <c r="G69" i="39587"/>
  <c r="D70" i="39587"/>
  <c r="F69" i="39587"/>
  <c r="I69" i="39587"/>
  <c r="E69" i="39587"/>
  <c r="C69" i="39587"/>
  <c r="B69" i="39587"/>
  <c r="H69" i="39587"/>
  <c r="I68" i="39587"/>
  <c r="H68" i="39587"/>
  <c r="G68" i="39587"/>
  <c r="D68" i="39587"/>
  <c r="I67" i="39587"/>
  <c r="H67" i="39587"/>
  <c r="G67" i="39587"/>
  <c r="J67" i="39587"/>
  <c r="D67" i="39587"/>
  <c r="I66" i="39587"/>
  <c r="H66" i="39587"/>
  <c r="G66" i="39587"/>
  <c r="D66" i="39587"/>
  <c r="J66" i="39587"/>
  <c r="I65" i="39587"/>
  <c r="H65" i="39587"/>
  <c r="G65" i="39587"/>
  <c r="D65" i="39587"/>
  <c r="F64" i="39587"/>
  <c r="E64" i="39587"/>
  <c r="C64" i="39587"/>
  <c r="I64" i="39587"/>
  <c r="B64" i="39587"/>
  <c r="H64" i="39587"/>
  <c r="I63" i="39587"/>
  <c r="H63" i="39587"/>
  <c r="G63" i="39587"/>
  <c r="D63" i="39587"/>
  <c r="I62" i="39587"/>
  <c r="H62" i="39587"/>
  <c r="G62" i="39587"/>
  <c r="D62" i="39587"/>
  <c r="I61" i="39587"/>
  <c r="H61" i="39587"/>
  <c r="G61" i="39587"/>
  <c r="G60" i="39587"/>
  <c r="D61" i="39587"/>
  <c r="J61" i="39587"/>
  <c r="F60" i="39587"/>
  <c r="E60" i="39587"/>
  <c r="C60" i="39587"/>
  <c r="B60" i="39587"/>
  <c r="I59" i="39587"/>
  <c r="H59" i="39587"/>
  <c r="G59" i="39587"/>
  <c r="D59" i="39587"/>
  <c r="I58" i="39587"/>
  <c r="H58" i="39587"/>
  <c r="G58" i="39587"/>
  <c r="D58" i="39587"/>
  <c r="I57" i="39587"/>
  <c r="H57" i="39587"/>
  <c r="G57" i="39587"/>
  <c r="D57" i="39587"/>
  <c r="I56" i="39587"/>
  <c r="H56" i="39587"/>
  <c r="G56" i="39587"/>
  <c r="D56" i="39587"/>
  <c r="J56" i="39587"/>
  <c r="I55" i="39587"/>
  <c r="H55" i="39587"/>
  <c r="G55" i="39587"/>
  <c r="D55" i="39587"/>
  <c r="D54" i="39587"/>
  <c r="F54" i="39587"/>
  <c r="I54" i="39587"/>
  <c r="E54" i="39587"/>
  <c r="C54" i="39587"/>
  <c r="B54" i="39587"/>
  <c r="H54" i="39587"/>
  <c r="I53" i="39587"/>
  <c r="H53" i="39587"/>
  <c r="G53" i="39587"/>
  <c r="D53" i="39587"/>
  <c r="I52" i="39587"/>
  <c r="H52" i="39587"/>
  <c r="G52" i="39587"/>
  <c r="D52" i="39587"/>
  <c r="J52" i="39587"/>
  <c r="I51" i="39587"/>
  <c r="H51" i="39587"/>
  <c r="G51" i="39587"/>
  <c r="D51" i="39587"/>
  <c r="F50" i="39587"/>
  <c r="I50" i="39587"/>
  <c r="E50" i="39587"/>
  <c r="C50" i="39587"/>
  <c r="B50" i="39587"/>
  <c r="I49" i="39587"/>
  <c r="H49" i="39587"/>
  <c r="G49" i="39587"/>
  <c r="D49" i="39587"/>
  <c r="I48" i="39587"/>
  <c r="H48" i="39587"/>
  <c r="G48" i="39587"/>
  <c r="D48" i="39587"/>
  <c r="J48" i="39587"/>
  <c r="I47" i="39587"/>
  <c r="H47" i="39587"/>
  <c r="G47" i="39587"/>
  <c r="D47" i="39587"/>
  <c r="I46" i="39587"/>
  <c r="H46" i="39587"/>
  <c r="G46" i="39587"/>
  <c r="D46" i="39587"/>
  <c r="J46" i="39587"/>
  <c r="I45" i="39587"/>
  <c r="H45" i="39587"/>
  <c r="G45" i="39587"/>
  <c r="D45" i="39587"/>
  <c r="I44" i="39587"/>
  <c r="H44" i="39587"/>
  <c r="G44" i="39587"/>
  <c r="D44" i="39587"/>
  <c r="F43" i="39587"/>
  <c r="E43" i="39587"/>
  <c r="C43" i="39587"/>
  <c r="B43" i="39587"/>
  <c r="I42" i="39587"/>
  <c r="H42" i="39587"/>
  <c r="G42" i="39587"/>
  <c r="D42" i="39587"/>
  <c r="I41" i="39587"/>
  <c r="H41" i="39587"/>
  <c r="G41" i="39587"/>
  <c r="D41" i="39587"/>
  <c r="J41" i="39587"/>
  <c r="I40" i="39587"/>
  <c r="H40" i="39587"/>
  <c r="G40" i="39587"/>
  <c r="J40" i="39587"/>
  <c r="D40" i="39587"/>
  <c r="I39" i="39587"/>
  <c r="H39" i="39587"/>
  <c r="G39" i="39587"/>
  <c r="D39" i="39587"/>
  <c r="F38" i="39587"/>
  <c r="I38" i="39587"/>
  <c r="E38" i="39587"/>
  <c r="C38" i="39587"/>
  <c r="B38" i="39587"/>
  <c r="I37" i="39587"/>
  <c r="H37" i="39587"/>
  <c r="G37" i="39587"/>
  <c r="D37" i="39587"/>
  <c r="J37" i="39587"/>
  <c r="I36" i="39587"/>
  <c r="H36" i="39587"/>
  <c r="G36" i="39587"/>
  <c r="D36" i="39587"/>
  <c r="I35" i="39587"/>
  <c r="H35" i="39587"/>
  <c r="G35" i="39587"/>
  <c r="D35" i="39587"/>
  <c r="I34" i="39587"/>
  <c r="H34" i="39587"/>
  <c r="G34" i="39587"/>
  <c r="D34" i="39587"/>
  <c r="F33" i="39587"/>
  <c r="E33" i="39587"/>
  <c r="C33" i="39587"/>
  <c r="B33" i="39587"/>
  <c r="I32" i="39587"/>
  <c r="H32" i="39587"/>
  <c r="G32" i="39587"/>
  <c r="D32" i="39587"/>
  <c r="I31" i="39587"/>
  <c r="H31" i="39587"/>
  <c r="G31" i="39587"/>
  <c r="D31" i="39587"/>
  <c r="J31" i="39587"/>
  <c r="I30" i="39587"/>
  <c r="H30" i="39587"/>
  <c r="G30" i="39587"/>
  <c r="D30" i="39587"/>
  <c r="J30" i="39587"/>
  <c r="I29" i="39587"/>
  <c r="H29" i="39587"/>
  <c r="G29" i="39587"/>
  <c r="D29" i="39587"/>
  <c r="F28" i="39587"/>
  <c r="E28" i="39587"/>
  <c r="C28" i="39587"/>
  <c r="B28" i="39587"/>
  <c r="I27" i="39587"/>
  <c r="H27" i="39587"/>
  <c r="G27" i="39587"/>
  <c r="D27" i="39587"/>
  <c r="J27" i="39587"/>
  <c r="I26" i="39587"/>
  <c r="H26" i="39587"/>
  <c r="G26" i="39587"/>
  <c r="D26" i="39587"/>
  <c r="I25" i="39587"/>
  <c r="H25" i="39587"/>
  <c r="G25" i="39587"/>
  <c r="D25" i="39587"/>
  <c r="I24" i="39587"/>
  <c r="H24" i="39587"/>
  <c r="G24" i="39587"/>
  <c r="D24" i="39587"/>
  <c r="F23" i="39587"/>
  <c r="I23" i="39587"/>
  <c r="E23" i="39587"/>
  <c r="C23" i="39587"/>
  <c r="B23" i="39587"/>
  <c r="I22" i="39587"/>
  <c r="H22" i="39587"/>
  <c r="G22" i="39587"/>
  <c r="D22" i="39587"/>
  <c r="J22" i="39587"/>
  <c r="I21" i="39587"/>
  <c r="H21" i="39587"/>
  <c r="G21" i="39587"/>
  <c r="D21" i="39587"/>
  <c r="J21" i="39587"/>
  <c r="I20" i="39587"/>
  <c r="H20" i="39587"/>
  <c r="G20" i="39587"/>
  <c r="D20" i="39587"/>
  <c r="F19" i="39587"/>
  <c r="E19" i="39587"/>
  <c r="C19" i="39587"/>
  <c r="B19" i="39587"/>
  <c r="I18" i="39587"/>
  <c r="H18" i="39587"/>
  <c r="G18" i="39587"/>
  <c r="D18" i="39587"/>
  <c r="I17" i="39587"/>
  <c r="H17" i="39587"/>
  <c r="G17" i="39587"/>
  <c r="D17" i="39587"/>
  <c r="F16" i="39587"/>
  <c r="F8" i="39587"/>
  <c r="E16" i="39587"/>
  <c r="H16" i="39587"/>
  <c r="C16" i="39587"/>
  <c r="C8" i="39587"/>
  <c r="B16" i="39587"/>
  <c r="I15" i="39587"/>
  <c r="H15" i="39587"/>
  <c r="G15" i="39587"/>
  <c r="D15" i="39587"/>
  <c r="I14" i="39587"/>
  <c r="H14" i="39587"/>
  <c r="G14" i="39587"/>
  <c r="D14" i="39587"/>
  <c r="J14" i="39587"/>
  <c r="I13" i="39587"/>
  <c r="H13" i="39587"/>
  <c r="G13" i="39587"/>
  <c r="D13" i="39587"/>
  <c r="I12" i="39587"/>
  <c r="H12" i="39587"/>
  <c r="G12" i="39587"/>
  <c r="D12" i="39587"/>
  <c r="F11" i="39587"/>
  <c r="E11" i="39587"/>
  <c r="E8" i="39587"/>
  <c r="C11" i="39587"/>
  <c r="B11" i="39587"/>
  <c r="I10" i="39587"/>
  <c r="H10" i="39587"/>
  <c r="G10" i="39587"/>
  <c r="G9" i="39587"/>
  <c r="D10" i="39587"/>
  <c r="D9" i="39587"/>
  <c r="F9" i="39587"/>
  <c r="E9" i="39587"/>
  <c r="C9" i="39587"/>
  <c r="B9" i="39587"/>
  <c r="H9" i="39587"/>
  <c r="I160" i="39587"/>
  <c r="J216" i="39587"/>
  <c r="I187" i="39587"/>
  <c r="I200" i="39587"/>
  <c r="I150" i="39587"/>
  <c r="J142" i="39587"/>
  <c r="J196" i="39587"/>
  <c r="G81" i="39587"/>
  <c r="J85" i="39587"/>
  <c r="J149" i="39587"/>
  <c r="J152" i="39587"/>
  <c r="J155" i="39587"/>
  <c r="J161" i="39587"/>
  <c r="J197" i="39587"/>
  <c r="J210" i="39587"/>
  <c r="J219" i="39587"/>
  <c r="J225" i="39587"/>
  <c r="J83" i="39587"/>
  <c r="J89" i="39587"/>
  <c r="J165" i="39587"/>
  <c r="D123" i="39587"/>
  <c r="D205" i="39587"/>
  <c r="J228" i="39587"/>
  <c r="G11" i="39587"/>
  <c r="G19" i="39587"/>
  <c r="J118" i="39587"/>
  <c r="J133" i="39587"/>
  <c r="D229" i="39587"/>
  <c r="J227" i="39587"/>
  <c r="G229" i="39587"/>
  <c r="J229" i="39587"/>
  <c r="J113" i="39587"/>
  <c r="J166" i="39587"/>
  <c r="G33" i="39587"/>
  <c r="H43" i="39587"/>
  <c r="J172" i="39587"/>
  <c r="I213" i="39587"/>
  <c r="J193" i="39587"/>
  <c r="J99" i="39587"/>
  <c r="G64" i="39587"/>
  <c r="D116" i="39587"/>
  <c r="D213" i="39587"/>
  <c r="J151" i="39587"/>
  <c r="J157" i="39587"/>
  <c r="J184" i="39587"/>
  <c r="J34" i="39587"/>
  <c r="J190" i="39587"/>
  <c r="J55" i="39587"/>
  <c r="J58" i="39587"/>
  <c r="I136" i="39587"/>
  <c r="J13" i="39587"/>
  <c r="J106" i="39587"/>
  <c r="I221" i="39587"/>
  <c r="J63" i="39587"/>
  <c r="J207" i="39587"/>
  <c r="J209" i="39587"/>
  <c r="J215" i="39587"/>
  <c r="F107" i="39587"/>
  <c r="H221" i="39587"/>
  <c r="J188" i="39587"/>
  <c r="G84" i="39587"/>
  <c r="J10" i="39587"/>
  <c r="J39" i="39587"/>
  <c r="J70" i="39587"/>
  <c r="J93" i="39587"/>
  <c r="J231" i="39587"/>
  <c r="J42" i="39587"/>
  <c r="I43" i="39587"/>
  <c r="J174" i="39587"/>
  <c r="D226" i="39587"/>
  <c r="J9" i="39587"/>
  <c r="I8" i="39587"/>
  <c r="J108" i="39587"/>
  <c r="I199" i="39587"/>
  <c r="F234" i="39587"/>
  <c r="G187" i="39587"/>
  <c r="G130" i="39587"/>
  <c r="D23" i="39587"/>
  <c r="I16" i="39587"/>
  <c r="I33" i="39587"/>
  <c r="G38" i="39587"/>
  <c r="J45" i="39587"/>
  <c r="J57" i="39587"/>
  <c r="G75" i="39587"/>
  <c r="D92" i="39587"/>
  <c r="D130" i="39587"/>
  <c r="J130" i="39587"/>
  <c r="D144" i="39587"/>
  <c r="D150" i="39587"/>
  <c r="D187" i="39587"/>
  <c r="J187" i="39587"/>
  <c r="J214" i="39587"/>
  <c r="D11" i="39587"/>
  <c r="D50" i="39587"/>
  <c r="J117" i="39587"/>
  <c r="J18" i="39587"/>
  <c r="J36" i="39587"/>
  <c r="G50" i="39587"/>
  <c r="I60" i="39587"/>
  <c r="J87" i="39587"/>
  <c r="D98" i="39587"/>
  <c r="D108" i="39587"/>
  <c r="I205" i="39587"/>
  <c r="J94" i="39587"/>
  <c r="D180" i="39587"/>
  <c r="H60" i="39587"/>
  <c r="H75" i="39587"/>
  <c r="H90" i="39587"/>
  <c r="G150" i="39587"/>
  <c r="J150" i="39587"/>
  <c r="G123" i="39587"/>
  <c r="J123" i="39587"/>
  <c r="J90" i="39587"/>
  <c r="J92" i="39587"/>
  <c r="J97" i="39587"/>
  <c r="J103" i="39587"/>
  <c r="J119" i="39587"/>
  <c r="J122" i="39587"/>
  <c r="J125" i="39587"/>
  <c r="J128" i="39587"/>
  <c r="J131" i="39587"/>
  <c r="J134" i="39587"/>
  <c r="G200" i="39587"/>
  <c r="J110" i="39587"/>
  <c r="I28" i="39587"/>
  <c r="H213" i="39587"/>
  <c r="C199" i="39587"/>
  <c r="J104" i="39587"/>
  <c r="H116" i="39587"/>
  <c r="G221" i="39587"/>
  <c r="D16" i="39587"/>
  <c r="H23" i="39587"/>
  <c r="D28" i="39587"/>
  <c r="H38" i="39587"/>
  <c r="D43" i="39587"/>
  <c r="H50" i="39587"/>
  <c r="D60" i="39587"/>
  <c r="D64" i="39587"/>
  <c r="J64" i="39587"/>
  <c r="D69" i="39587"/>
  <c r="D84" i="39587"/>
  <c r="J84" i="39587"/>
  <c r="J51" i="39587"/>
  <c r="J100" i="39587"/>
  <c r="I19" i="39587"/>
  <c r="G95" i="39587"/>
  <c r="H11" i="39587"/>
  <c r="D19" i="39587"/>
  <c r="J19" i="39587"/>
  <c r="J145" i="39587"/>
  <c r="J78" i="39587"/>
  <c r="D104" i="39587"/>
  <c r="I11" i="39587"/>
  <c r="G16" i="39587"/>
  <c r="J20" i="39587"/>
  <c r="G28" i="39587"/>
  <c r="J28" i="39587"/>
  <c r="J32" i="39587"/>
  <c r="G43" i="39587"/>
  <c r="J47" i="39587"/>
  <c r="J59" i="39587"/>
  <c r="J137" i="39587"/>
  <c r="J143" i="39587"/>
  <c r="G144" i="39587"/>
  <c r="J158" i="39587"/>
  <c r="G160" i="39587"/>
  <c r="J160" i="39587"/>
  <c r="G168" i="39587"/>
  <c r="J173" i="39587"/>
  <c r="J176" i="39587"/>
  <c r="J179" i="39587"/>
  <c r="J182" i="39587"/>
  <c r="J185" i="39587"/>
  <c r="J191" i="39587"/>
  <c r="J194" i="39587"/>
  <c r="J201" i="39587"/>
  <c r="J204" i="39587"/>
  <c r="J222" i="39587"/>
  <c r="G226" i="39587"/>
  <c r="J226" i="39587"/>
  <c r="H180" i="39587"/>
  <c r="J43" i="39587"/>
  <c r="J69" i="39587"/>
  <c r="J60" i="39587"/>
  <c r="J86" i="39587"/>
  <c r="J68" i="39587"/>
  <c r="D38" i="39587"/>
  <c r="J38" i="39587"/>
  <c r="J65" i="39587"/>
  <c r="D221" i="39587"/>
  <c r="E107" i="39587"/>
  <c r="H107" i="39587"/>
  <c r="G136" i="39587"/>
  <c r="G107" i="39587"/>
  <c r="D75" i="39587"/>
  <c r="J75" i="39587"/>
  <c r="J146" i="39587"/>
  <c r="I9" i="39587"/>
  <c r="J12" i="39587"/>
  <c r="J15" i="39587"/>
  <c r="G23" i="39587"/>
  <c r="J23" i="39587"/>
  <c r="I144" i="39587"/>
  <c r="I229" i="39587"/>
  <c r="J71" i="39587"/>
  <c r="B8" i="39587"/>
  <c r="J170" i="39587"/>
  <c r="G54" i="39587"/>
  <c r="J54" i="39587"/>
  <c r="J109" i="39587"/>
  <c r="G180" i="39587"/>
  <c r="J180" i="39587"/>
  <c r="D95" i="39587"/>
  <c r="J95" i="39587"/>
  <c r="I75" i="39587"/>
  <c r="J62" i="39587"/>
  <c r="J44" i="39587"/>
  <c r="C234" i="39587"/>
  <c r="I234" i="39587"/>
  <c r="J16" i="39587"/>
  <c r="D33" i="39587"/>
  <c r="J33" i="39587"/>
  <c r="D81" i="39587"/>
  <c r="J81" i="39587"/>
  <c r="H130" i="39587"/>
  <c r="H200" i="39587"/>
  <c r="J221" i="39587"/>
  <c r="J26" i="39587"/>
  <c r="D136" i="39587"/>
  <c r="J17" i="39587"/>
  <c r="J29" i="39587"/>
  <c r="J25" i="39587"/>
  <c r="J49" i="39587"/>
  <c r="J79" i="39587"/>
  <c r="J82" i="39587"/>
  <c r="J11" i="39587"/>
  <c r="E199" i="39587"/>
  <c r="H33" i="39587"/>
  <c r="D168" i="39587"/>
  <c r="J168" i="39587"/>
  <c r="J91" i="39587"/>
  <c r="J24" i="39587"/>
  <c r="H19" i="39587"/>
  <c r="H28" i="39587"/>
  <c r="D160" i="39587"/>
  <c r="D200" i="39587"/>
  <c r="J200" i="39587"/>
  <c r="B199" i="39587"/>
  <c r="J35" i="39587"/>
  <c r="J53" i="39587"/>
  <c r="G98" i="39587"/>
  <c r="J98" i="39587"/>
  <c r="G205" i="39587"/>
  <c r="D107" i="39587"/>
  <c r="D199" i="39587"/>
  <c r="J144" i="39587"/>
  <c r="J107" i="39587"/>
  <c r="J50" i="39587"/>
  <c r="J205" i="39587"/>
  <c r="G199" i="39587"/>
  <c r="B234" i="39587"/>
  <c r="H8" i="39587"/>
  <c r="H199" i="39587"/>
  <c r="G8" i="39587"/>
  <c r="J136" i="39587"/>
  <c r="E234" i="39587"/>
  <c r="H234" i="39587"/>
  <c r="D8" i="39587"/>
  <c r="D234" i="39587"/>
  <c r="J199" i="39587"/>
  <c r="G234" i="39587"/>
  <c r="J234" i="39587"/>
  <c r="J8" i="39587"/>
</calcChain>
</file>

<file path=xl/sharedStrings.xml><?xml version="1.0" encoding="utf-8"?>
<sst xmlns="http://schemas.openxmlformats.org/spreadsheetml/2006/main" count="273" uniqueCount="174">
  <si>
    <t>Especialidad</t>
  </si>
  <si>
    <t>Nivel</t>
  </si>
  <si>
    <t>Licenciatura</t>
  </si>
  <si>
    <t>Maestría</t>
  </si>
  <si>
    <t>Doctorado</t>
  </si>
  <si>
    <t>Total</t>
  </si>
  <si>
    <t xml:space="preserve"> </t>
  </si>
  <si>
    <t>Fuente: Secretaría de Docencia, UAEM.</t>
  </si>
  <si>
    <t>Plan de estudios</t>
  </si>
  <si>
    <t>Estudios avanzados</t>
  </si>
  <si>
    <t>Incluir notas necesarias para la correcta interpretación de los datos</t>
  </si>
  <si>
    <t>Tianguistenco</t>
  </si>
  <si>
    <t>Nezahualcóyotl</t>
  </si>
  <si>
    <t>Unidad académica profesional</t>
  </si>
  <si>
    <t>Zumpango</t>
  </si>
  <si>
    <t>Valle de Chalco</t>
  </si>
  <si>
    <t>Valle de México</t>
  </si>
  <si>
    <t>Texcoco</t>
  </si>
  <si>
    <t>Tenancingo</t>
  </si>
  <si>
    <t>Temascaltepec</t>
  </si>
  <si>
    <t>Ecatepec</t>
  </si>
  <si>
    <t>Atlacomulco</t>
  </si>
  <si>
    <t>Amecameca</t>
  </si>
  <si>
    <t>Turismo y Gastronomía</t>
  </si>
  <si>
    <t>Química</t>
  </si>
  <si>
    <t>Planeación Urbana y Regional</t>
  </si>
  <si>
    <t>Odontología</t>
  </si>
  <si>
    <t>Medicina Veterinaria y Zootecnia</t>
  </si>
  <si>
    <t>Medicina</t>
  </si>
  <si>
    <t>Lenguas</t>
  </si>
  <si>
    <t>Ingeniería</t>
  </si>
  <si>
    <t>Humanidades</t>
  </si>
  <si>
    <t>Geografía</t>
  </si>
  <si>
    <t>Enfermería y Obstetricia</t>
  </si>
  <si>
    <t>Economía</t>
  </si>
  <si>
    <t>Derecho</t>
  </si>
  <si>
    <t>Contaduría y Administración</t>
  </si>
  <si>
    <t>Ciencias Políticas y Sociales</t>
  </si>
  <si>
    <t>Ciencias de la Conducta</t>
  </si>
  <si>
    <t>Ciencias Agrícolas</t>
  </si>
  <si>
    <t>Ciencias</t>
  </si>
  <si>
    <t>Artes</t>
  </si>
  <si>
    <t>Arquitectura y Diseño</t>
  </si>
  <si>
    <t>Facultad</t>
  </si>
  <si>
    <t>Actualizar</t>
  </si>
  <si>
    <t>Cuautitlán Izcalli</t>
  </si>
  <si>
    <t>Huehuetoca</t>
  </si>
  <si>
    <t>Chimalhuacán</t>
  </si>
  <si>
    <t>Valle de Teotihuacán</t>
  </si>
  <si>
    <t>Total / Promedio</t>
  </si>
  <si>
    <t>Técnico Superior Universitario</t>
  </si>
  <si>
    <t>Estudios profesionales</t>
  </si>
  <si>
    <t>Espacio académico / Programa educativo</t>
  </si>
  <si>
    <t>Bachillerato</t>
  </si>
  <si>
    <t>H</t>
  </si>
  <si>
    <t>M</t>
  </si>
  <si>
    <t>Tejupilco</t>
  </si>
  <si>
    <t>T</t>
  </si>
  <si>
    <t>Índice de titulación global</t>
  </si>
  <si>
    <t>Artes Escénicas</t>
  </si>
  <si>
    <t>Licenciatura en Química Farmacéutica Biológica</t>
  </si>
  <si>
    <t>Licenciatura en Química en Alimentos</t>
  </si>
  <si>
    <t>Licenciatura en Química</t>
  </si>
  <si>
    <t>Licenciatura en Ingeniería Petroquímica</t>
  </si>
  <si>
    <t>Licenciatura de Ingeniería Química</t>
  </si>
  <si>
    <t>Técnico Superior Universitario en Prótesis Bucodental</t>
  </si>
  <si>
    <t>Licenciatura en Seguridad Ciudadana</t>
  </si>
  <si>
    <t>Licenciatura de Ingeniero en Producción Industrial</t>
  </si>
  <si>
    <t>Licenciatura en Psicología</t>
  </si>
  <si>
    <t>Licenciatura en Administración</t>
  </si>
  <si>
    <t>Licenciatura en Ingeniería en Transportes</t>
  </si>
  <si>
    <t>Licenciatura en Ingeniería en Sistemas Inteligentes</t>
  </si>
  <si>
    <t>Licenciatura en Educación para la Salud</t>
  </si>
  <si>
    <t>Licenciatura en Comercio Internacional</t>
  </si>
  <si>
    <t>Licenciatura en Trabajo Social</t>
  </si>
  <si>
    <t>Licenciatura en Lenguas</t>
  </si>
  <si>
    <t>Licenciatura en Comunicación</t>
  </si>
  <si>
    <t>Licenciatura en Actuaría</t>
  </si>
  <si>
    <t>Licenciatura en Negocios Internacionales (a distancia)</t>
  </si>
  <si>
    <t>Licenciatura en Negocios Internacionales</t>
  </si>
  <si>
    <t>Licenciatura en Logística (a distancia)</t>
  </si>
  <si>
    <t>Licenciatura en Logística</t>
  </si>
  <si>
    <t>Licenciatura en Derecho Internacional (a distancia)</t>
  </si>
  <si>
    <t>Licenciatura en Derecho Internacional</t>
  </si>
  <si>
    <t>Licenciatura en Turismo</t>
  </si>
  <si>
    <t>Licenciatura en Educación</t>
  </si>
  <si>
    <t>Licenciatura en Derecho</t>
  </si>
  <si>
    <t>Licenciatura en Administración y Promoción de la Obra Urbana</t>
  </si>
  <si>
    <t>Licenciatura de Médico Cirujano</t>
  </si>
  <si>
    <t>Licenciatura en Nutrición</t>
  </si>
  <si>
    <t>Licenciatura en Mercadotecnia</t>
  </si>
  <si>
    <t>Licenciatura en Sociología</t>
  </si>
  <si>
    <t>Licenciatura en Ingeniería en Computación</t>
  </si>
  <si>
    <t>Licenciatura en Enfermería</t>
  </si>
  <si>
    <t>Licenciatura en Diseño Industrial</t>
  </si>
  <si>
    <t>Licenciatura en Contaduría</t>
  </si>
  <si>
    <t>Licenciatura en Ciencias Políticas y Administración Pública</t>
  </si>
  <si>
    <t>Licenciatura en Informática Administrativa</t>
  </si>
  <si>
    <t>Licenciatura en Relaciones Económicas Internacionales</t>
  </si>
  <si>
    <t>Licenciatura en Ingeniería Industrial</t>
  </si>
  <si>
    <t>Licenciatura en Ingeniería en Sistemas y Comunicaciones</t>
  </si>
  <si>
    <t>Licenciatura en Informática Administrativa (a distancia)</t>
  </si>
  <si>
    <t>Licenciatura en Economía</t>
  </si>
  <si>
    <t>Licenciatura en Enfermería (a distancia)</t>
  </si>
  <si>
    <t>Licenciatura en Gastronomía</t>
  </si>
  <si>
    <t>Licenciatura en Arqueología</t>
  </si>
  <si>
    <t>Licenciatura de Ingeniero Agrónomo en Floricultura</t>
  </si>
  <si>
    <t>Licenciatura de Ingeniero Agrónomo Zootecnista</t>
  </si>
  <si>
    <t>Licenciatura de Médico Veterinario Zootecnista</t>
  </si>
  <si>
    <t>Licenciatura en Planeación Territorial</t>
  </si>
  <si>
    <t>Licenciatura en Ciencias Ambientales</t>
  </si>
  <si>
    <t>Licenciatura de Cirujano Dentista</t>
  </si>
  <si>
    <t>Licenciatura en Terapia Ocupacional</t>
  </si>
  <si>
    <t>Licenciatura en Terapia Física</t>
  </si>
  <si>
    <t>Licenciatura en Bioingeniería Médica</t>
  </si>
  <si>
    <t>Licenciatura en Enseñanza del Inglés (a distancia)</t>
  </si>
  <si>
    <t>Licenciatura en Ingeniería Mecánica</t>
  </si>
  <si>
    <t>Licenciatura en Ingeniería en Sistemas Energéticos Sustentables</t>
  </si>
  <si>
    <t>Licenciatura en Ingeniería Civil</t>
  </si>
  <si>
    <t>Licenciatura en Historia</t>
  </si>
  <si>
    <t>Licenciatura en Filosofía</t>
  </si>
  <si>
    <t>Licenciatura en Ciencias de la Información Documental</t>
  </si>
  <si>
    <t>Licenciatura en Artes Teatrales</t>
  </si>
  <si>
    <t>Licenciatura en Geoinformática</t>
  </si>
  <si>
    <t>Licenciatura en Geografía</t>
  </si>
  <si>
    <t>Licenciatura en Gerontología</t>
  </si>
  <si>
    <t>Licenciatura en Negocios Internacionales, Bilingüe</t>
  </si>
  <si>
    <t>Licenciatura en Medios Alternos de Solución de Conflictos</t>
  </si>
  <si>
    <t>Licenciatura en Administración (a distancia)</t>
  </si>
  <si>
    <t>Licenciatura en Cultura Física y Deporte</t>
  </si>
  <si>
    <t>Licenciatura de Ingeniero Agrónomo Industrial</t>
  </si>
  <si>
    <t>Licenciatura de Ingeniero Agrónomo Fitotecnista</t>
  </si>
  <si>
    <t>Licenciatura en Matemáticas</t>
  </si>
  <si>
    <t>Licenciatura en Física</t>
  </si>
  <si>
    <t>Licenciatura en Biotecnología</t>
  </si>
  <si>
    <t>Licenciatura en Biología</t>
  </si>
  <si>
    <t>Licenciatura en Artes Plásticas</t>
  </si>
  <si>
    <t>Licenciatura en Arte Digital</t>
  </si>
  <si>
    <t>Licenciatura en Diseño Gráfico</t>
  </si>
  <si>
    <t>Licenciatura en Arquitectura</t>
  </si>
  <si>
    <t>Licenciatura en Antropología Social</t>
  </si>
  <si>
    <t>Licenciatura en Música</t>
  </si>
  <si>
    <t>Licenciatura en Estudios Cinematográficos</t>
  </si>
  <si>
    <t>Licenciatura de Ingeniero Agrónomo en Producción</t>
  </si>
  <si>
    <t>Licenciatura en Ingeniería en Electrónica</t>
  </si>
  <si>
    <t>Licenciatura en Geología Ambiental y Recursos Hídricos</t>
  </si>
  <si>
    <t>Licenciatura en Ingeniería en Plásticos</t>
  </si>
  <si>
    <t>Licenciatura en Ingeniería en Software</t>
  </si>
  <si>
    <t>Fórmula enviada en el formato por la SPyDI</t>
  </si>
  <si>
    <t>Índice de titulación global =</t>
  </si>
  <si>
    <t>Licenciatura en Medios Alternos de Solución de Conflictos (Mixto)</t>
  </si>
  <si>
    <t>Licenciatura en Danza</t>
  </si>
  <si>
    <t>Titulados global 
2017-2018</t>
  </si>
  <si>
    <t>Egresados global 2017-2018:</t>
  </si>
  <si>
    <t>Titulados global 2017-2018:</t>
  </si>
  <si>
    <t>Titulados global 2017-2018</t>
  </si>
  <si>
    <t>Egresados global 2017-2018</t>
  </si>
  <si>
    <t>Antropologia</t>
  </si>
  <si>
    <t>Licenciatura en Gestión de la Información en Redes Sociales</t>
  </si>
  <si>
    <t>Licenciatura en Relaciones Económicas Internacionales (Distancia)</t>
  </si>
  <si>
    <t>Centro Universitario UAEM</t>
  </si>
  <si>
    <t>Acólman</t>
  </si>
  <si>
    <t>Licenciatura de Ingeniero Químico</t>
  </si>
  <si>
    <t>Egresados, Titulados e Índice de Titulación Global de Estudios Profesionales 2017-2018</t>
  </si>
  <si>
    <r>
      <t>Egresados global
2017-2018</t>
    </r>
    <r>
      <rPr>
        <b/>
        <vertAlign val="superscript"/>
        <sz val="10"/>
        <color indexed="9"/>
        <rFont val="Arial"/>
        <family val="2"/>
      </rPr>
      <t>4</t>
    </r>
  </si>
  <si>
    <t>Licenciatura en Geografía y Ordenación del Territorio</t>
  </si>
  <si>
    <t>Licenciatura en Lengua y Literatura Hispánicas (Letras Latinoamericanas)</t>
  </si>
  <si>
    <t>Fuente: SICDE, Alumnos egresados 2017-2018 (03/Agosto/2017 al 02/Agosto/2018)</t>
  </si>
  <si>
    <t>Fuente: SICDE, Alumnos titulados 2017-2018 (03/Agosto/2017 al 02/Agosto/2018)</t>
  </si>
  <si>
    <t>..</t>
  </si>
  <si>
    <t>Fuente: Secretaría de Docencia, UAEMEX.</t>
  </si>
  <si>
    <t>Secretaría de Investigación y Estudios Avanzados, UAEMEX.</t>
  </si>
  <si>
    <t>Secretaría de Planeación y Desarrollo Institucional, UAEMEX.</t>
  </si>
  <si>
    <t>Planes de estudios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</si>
</sst>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2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0.0"/>
    <numFmt numFmtId="166" formatCode="_-* #,##0.00\ [$€]_-;\-* #,##0.00\ [$€]_-;_-* &quot;-&quot;??\ [$€]_-;_-@_-"/>
    <numFmt numFmtId="167" formatCode="###,##0"/>
    <numFmt numFmtId="168" formatCode="###,##0.0"/>
    <numFmt numFmtId="169" formatCode="###,##0.00"/>
    <numFmt numFmtId="170" formatCode="_-* #,##0.00\ &quot;Pts&quot;_-;\-* #,##0.00\ &quot;Pts&quot;_-;_-* &quot;-&quot;??\ &quot;Pts&quot;_-;_-@_-"/>
    <numFmt numFmtId="171" formatCode="_(&quot;$&quot;* #,##0.00_);_(&quot;$&quot;* \(#,##0.00\);_(&quot;$&quot;* &quot;-&quot;??_);_(@_)"/>
    <numFmt numFmtId="172" formatCode="#\ ##0"/>
    <numFmt numFmtId="176" formatCode="0.0%"/>
  </numFmts>
  <fonts count="6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9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9"/>
      <color indexed="9"/>
      <name val="Arial"/>
      <family val="2"/>
    </font>
    <font>
      <sz val="9"/>
      <color indexed="9"/>
      <name val="Arial"/>
      <family val="2"/>
    </font>
    <font>
      <sz val="9"/>
      <color indexed="10"/>
      <name val="Arial"/>
      <family val="2"/>
    </font>
    <font>
      <b/>
      <sz val="9"/>
      <color indexed="10"/>
      <name val="Arial"/>
      <family val="2"/>
    </font>
    <font>
      <sz val="11"/>
      <color indexed="58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6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vertAlign val="superscript"/>
      <sz val="10"/>
      <color indexed="9"/>
      <name val="Arial"/>
      <family val="2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u/>
      <sz val="10"/>
      <color theme="10"/>
      <name val="Arial"/>
      <family val="2"/>
    </font>
    <font>
      <sz val="12"/>
      <color theme="1"/>
      <name val="Calibri"/>
      <family val="2"/>
      <scheme val="minor"/>
    </font>
    <font>
      <sz val="10"/>
      <name val="Calibri"/>
      <family val="1"/>
      <scheme val="minor"/>
    </font>
    <font>
      <sz val="9"/>
      <color rgb="FFFF0000"/>
      <name val="Arial"/>
      <family val="2"/>
    </font>
    <font>
      <sz val="9"/>
      <color rgb="FFFFFF00"/>
      <name val="Arial"/>
      <family val="2"/>
    </font>
    <font>
      <b/>
      <sz val="9"/>
      <color rgb="FFFFC000"/>
      <name val="Arial"/>
      <family val="2"/>
    </font>
    <font>
      <sz val="9"/>
      <color rgb="FFFFC000"/>
      <name val="Arial"/>
      <family val="2"/>
    </font>
    <font>
      <b/>
      <sz val="9"/>
      <color rgb="FFFF0000"/>
      <name val="Arial"/>
      <family val="2"/>
    </font>
    <font>
      <b/>
      <sz val="9"/>
      <color theme="0"/>
      <name val="Arial"/>
      <family val="2"/>
    </font>
    <font>
      <b/>
      <sz val="9"/>
      <color rgb="FFFFFF00"/>
      <name val="Arial"/>
      <family val="2"/>
    </font>
    <font>
      <sz val="9"/>
      <color theme="1"/>
      <name val="Arial"/>
      <family val="2"/>
    </font>
    <font>
      <sz val="9"/>
      <color theme="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1"/>
      </patternFill>
    </fill>
    <fill>
      <patternFill patternType="solid">
        <fgColor indexed="27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5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06010"/>
        <bgColor indexed="64"/>
      </patternFill>
    </fill>
    <fill>
      <patternFill patternType="solid">
        <fgColor rgb="FFD9C692"/>
        <bgColor indexed="64"/>
      </patternFill>
    </fill>
    <fill>
      <patternFill patternType="solid">
        <fgColor rgb="FF287271"/>
        <bgColor indexed="64"/>
      </patternFill>
    </fill>
    <fill>
      <patternFill patternType="solid">
        <fgColor theme="8" tint="0.39997558519241921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/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theme="0"/>
      </left>
      <right style="thin">
        <color rgb="FFB06010"/>
      </right>
      <top style="thin">
        <color theme="0"/>
      </top>
      <bottom style="thin">
        <color rgb="FFB06010"/>
      </bottom>
      <diagonal/>
    </border>
    <border>
      <left/>
      <right/>
      <top style="thin">
        <color rgb="FF287271"/>
      </top>
      <bottom style="thin">
        <color rgb="FF287271"/>
      </bottom>
      <diagonal/>
    </border>
    <border>
      <left/>
      <right/>
      <top/>
      <bottom style="thin">
        <color rgb="FF287271"/>
      </bottom>
      <diagonal/>
    </border>
    <border>
      <left/>
      <right/>
      <top style="thin">
        <color rgb="FF287271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rgb="FFB0601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rgb="FFB06010"/>
      </left>
      <right style="thin">
        <color theme="0"/>
      </right>
      <top style="thin">
        <color rgb="FFB06010"/>
      </top>
      <bottom/>
      <diagonal/>
    </border>
    <border>
      <left style="thin">
        <color rgb="FFB06010"/>
      </left>
      <right style="thin">
        <color theme="0"/>
      </right>
      <top/>
      <bottom style="thin">
        <color rgb="FFB06010"/>
      </bottom>
      <diagonal/>
    </border>
    <border>
      <left/>
      <right/>
      <top style="thin">
        <color rgb="FFB06010"/>
      </top>
      <bottom style="thin">
        <color theme="0"/>
      </bottom>
      <diagonal/>
    </border>
    <border>
      <left/>
      <right style="thin">
        <color theme="0"/>
      </right>
      <top style="thin">
        <color rgb="FFB06010"/>
      </top>
      <bottom style="thin">
        <color theme="0"/>
      </bottom>
      <diagonal/>
    </border>
    <border>
      <left/>
      <right style="thin">
        <color rgb="FFB06010"/>
      </right>
      <top style="thin">
        <color rgb="FFB06010"/>
      </top>
      <bottom style="thin">
        <color theme="0"/>
      </bottom>
      <diagonal/>
    </border>
  </borders>
  <cellStyleXfs count="1392">
    <xf numFmtId="0" fontId="0" fillId="0" borderId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8" borderId="0" applyNumberFormat="0" applyBorder="0" applyAlignment="0" applyProtection="0"/>
    <xf numFmtId="166" fontId="15" fillId="8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51" fillId="24" borderId="0" applyNumberFormat="0" applyBorder="0" applyAlignment="0" applyProtection="0"/>
    <xf numFmtId="0" fontId="51" fillId="24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166" fontId="15" fillId="5" borderId="0" applyNumberFormat="0" applyBorder="0" applyAlignment="0" applyProtection="0"/>
    <xf numFmtId="166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166" fontId="15" fillId="11" borderId="0" applyNumberFormat="0" applyBorder="0" applyAlignment="0" applyProtection="0"/>
    <xf numFmtId="166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166" fontId="16" fillId="9" borderId="0" applyNumberFormat="0" applyBorder="0" applyAlignment="0" applyProtection="0"/>
    <xf numFmtId="166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166" fontId="16" fillId="7" borderId="0" applyNumberFormat="0" applyBorder="0" applyAlignment="0" applyProtection="0"/>
    <xf numFmtId="166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7" fontId="9" fillId="0" borderId="0" applyFill="0" applyBorder="0" applyProtection="0">
      <alignment horizontal="right"/>
      <protection locked="0"/>
    </xf>
    <xf numFmtId="168" fontId="9" fillId="0" borderId="0" applyFill="0" applyBorder="0" applyProtection="0">
      <alignment horizontal="right"/>
    </xf>
    <xf numFmtId="169" fontId="9" fillId="0" borderId="0" applyFill="0" applyBorder="0" applyProtection="0">
      <alignment horizontal="right"/>
    </xf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166" fontId="17" fillId="18" borderId="0" applyNumberFormat="0" applyBorder="0" applyAlignment="0" applyProtection="0"/>
    <xf numFmtId="166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53" fillId="26" borderId="12" applyNumberFormat="0" applyAlignment="0" applyProtection="0"/>
    <xf numFmtId="0" fontId="53" fillId="26" borderId="12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166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166" fontId="19" fillId="19" borderId="2" applyNumberFormat="0" applyAlignment="0" applyProtection="0"/>
    <xf numFmtId="166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166" fontId="20" fillId="0" borderId="3" applyNumberFormat="0" applyFill="0" applyAlignment="0" applyProtection="0"/>
    <xf numFmtId="166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9" fillId="0" borderId="0" applyNumberFormat="0" applyFill="0" applyBorder="0" applyProtection="0">
      <alignment horizontal="left" vertical="top" wrapText="1"/>
    </xf>
    <xf numFmtId="166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left" vertical="top"/>
    </xf>
    <xf numFmtId="166" fontId="9" fillId="0" borderId="0" applyNumberFormat="0" applyFill="0" applyBorder="0" applyProtection="0">
      <alignment horizontal="left" vertical="top"/>
    </xf>
    <xf numFmtId="0" fontId="9" fillId="0" borderId="0" applyNumberFormat="0" applyFill="0" applyBorder="0" applyProtection="0">
      <alignment horizontal="left" vertical="top"/>
    </xf>
    <xf numFmtId="0" fontId="31" fillId="0" borderId="4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166" fontId="16" fillId="14" borderId="0" applyNumberFormat="0" applyBorder="0" applyAlignment="0" applyProtection="0"/>
    <xf numFmtId="166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166" fontId="16" fillId="15" borderId="0" applyNumberFormat="0" applyBorder="0" applyAlignment="0" applyProtection="0"/>
    <xf numFmtId="166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2" fillId="7" borderId="1" applyNumberFormat="0" applyAlignment="0" applyProtection="0"/>
    <xf numFmtId="0" fontId="54" fillId="27" borderId="12" applyNumberFormat="0" applyAlignment="0" applyProtection="0"/>
    <xf numFmtId="0" fontId="54" fillId="27" borderId="12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55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6" fontId="24" fillId="16" borderId="0" applyNumberFormat="0" applyBorder="0" applyAlignment="0" applyProtection="0"/>
    <xf numFmtId="166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40" fillId="7" borderId="1" applyNumberFormat="0" applyAlignment="0" applyProtection="0"/>
    <xf numFmtId="0" fontId="40" fillId="7" borderId="1" applyNumberFormat="0" applyAlignment="0" applyProtection="0"/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0" applyNumberFormat="0" applyFill="0" applyAlignment="0" applyProtection="0"/>
    <xf numFmtId="166" fontId="11" fillId="0" borderId="0" applyNumberFormat="0" applyFill="0" applyAlignment="0" applyProtection="0"/>
    <xf numFmtId="0" fontId="11" fillId="0" borderId="0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5" fillId="8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166" fontId="25" fillId="7" borderId="0" applyNumberFormat="0" applyBorder="0" applyAlignment="0" applyProtection="0"/>
    <xf numFmtId="166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10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10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10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166" fontId="47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6" fillId="0" borderId="0"/>
    <xf numFmtId="0" fontId="56" fillId="0" borderId="0"/>
    <xf numFmtId="0" fontId="48" fillId="0" borderId="0"/>
    <xf numFmtId="0" fontId="49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6" fillId="0" borderId="0"/>
    <xf numFmtId="0" fontId="10" fillId="0" borderId="0"/>
    <xf numFmtId="0" fontId="15" fillId="0" borderId="0"/>
    <xf numFmtId="0" fontId="15" fillId="0" borderId="0"/>
    <xf numFmtId="166" fontId="10" fillId="0" borderId="0"/>
    <xf numFmtId="0" fontId="43" fillId="0" borderId="0"/>
    <xf numFmtId="0" fontId="10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10" fillId="0" borderId="0"/>
    <xf numFmtId="0" fontId="52" fillId="0" borderId="0"/>
    <xf numFmtId="166" fontId="10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48" fillId="0" borderId="0"/>
    <xf numFmtId="0" fontId="10" fillId="0" borderId="0"/>
    <xf numFmtId="166" fontId="10" fillId="0" borderId="0"/>
    <xf numFmtId="166" fontId="49" fillId="0" borderId="0"/>
    <xf numFmtId="0" fontId="10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23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46" fillId="0" borderId="0"/>
    <xf numFmtId="0" fontId="10" fillId="0" borderId="0"/>
    <xf numFmtId="166" fontId="10" fillId="0" borderId="0"/>
    <xf numFmtId="0" fontId="46" fillId="0" borderId="0"/>
    <xf numFmtId="0" fontId="10" fillId="0" borderId="0"/>
    <xf numFmtId="0" fontId="10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166" fontId="52" fillId="0" borderId="0"/>
    <xf numFmtId="0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52" fillId="0" borderId="0"/>
    <xf numFmtId="166" fontId="52" fillId="0" borderId="0"/>
    <xf numFmtId="0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0" fontId="52" fillId="0" borderId="0"/>
    <xf numFmtId="0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10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42" fillId="0" borderId="0"/>
    <xf numFmtId="0" fontId="10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0" fontId="10" fillId="0" borderId="0"/>
    <xf numFmtId="166" fontId="52" fillId="0" borderId="0"/>
    <xf numFmtId="166" fontId="52" fillId="0" borderId="0"/>
    <xf numFmtId="166" fontId="10" fillId="0" borderId="0"/>
    <xf numFmtId="166" fontId="10" fillId="0" borderId="0"/>
    <xf numFmtId="166" fontId="52" fillId="0" borderId="0"/>
    <xf numFmtId="166" fontId="52" fillId="0" borderId="0"/>
    <xf numFmtId="166" fontId="10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166" fontId="52" fillId="0" borderId="0"/>
    <xf numFmtId="0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52" fillId="0" borderId="0"/>
    <xf numFmtId="166" fontId="52" fillId="0" borderId="0"/>
    <xf numFmtId="0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7" fillId="0" borderId="0"/>
    <xf numFmtId="0" fontId="10" fillId="0" borderId="0"/>
    <xf numFmtId="0" fontId="10" fillId="0" borderId="0"/>
    <xf numFmtId="0" fontId="43" fillId="0" borderId="0"/>
    <xf numFmtId="0" fontId="10" fillId="0" borderId="0"/>
    <xf numFmtId="0" fontId="57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23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7" borderId="9" applyNumberFormat="0" applyFont="0" applyAlignment="0" applyProtection="0"/>
    <xf numFmtId="166" fontId="10" fillId="7" borderId="9" applyNumberFormat="0" applyFont="0" applyAlignment="0" applyProtection="0"/>
    <xf numFmtId="0" fontId="52" fillId="28" borderId="13" applyNumberFormat="0" applyFont="0" applyAlignment="0" applyProtection="0"/>
    <xf numFmtId="0" fontId="52" fillId="28" borderId="13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166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2" fillId="0" borderId="0" applyNumberFormat="0" applyFill="0" applyBorder="0" applyProtection="0">
      <alignment horizontal="right" vertical="top"/>
    </xf>
    <xf numFmtId="166" fontId="12" fillId="0" borderId="0" applyNumberFormat="0" applyFill="0" applyBorder="0" applyProtection="0">
      <alignment horizontal="right" vertical="top"/>
    </xf>
    <xf numFmtId="0" fontId="12" fillId="0" borderId="0" applyNumberFormat="0" applyFill="0" applyBorder="0" applyProtection="0">
      <alignment horizontal="right" vertical="top"/>
    </xf>
    <xf numFmtId="0" fontId="26" fillId="2" borderId="10" applyNumberFormat="0" applyAlignment="0" applyProtection="0"/>
    <xf numFmtId="0" fontId="26" fillId="2" borderId="10" applyNumberFormat="0" applyAlignment="0" applyProtection="0"/>
    <xf numFmtId="0" fontId="9" fillId="0" borderId="0" applyNumberFormat="0" applyFill="0" applyBorder="0" applyProtection="0">
      <alignment vertical="top"/>
      <protection locked="0"/>
    </xf>
    <xf numFmtId="166" fontId="9" fillId="0" borderId="0" applyNumberFormat="0" applyFill="0" applyBorder="0" applyProtection="0">
      <alignment vertical="top"/>
      <protection locked="0"/>
    </xf>
    <xf numFmtId="0" fontId="9" fillId="0" borderId="0" applyNumberFormat="0" applyFill="0" applyBorder="0" applyProtection="0">
      <alignment vertical="top"/>
      <protection locked="0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166" fontId="31" fillId="0" borderId="4" applyNumberFormat="0" applyFill="0" applyAlignment="0" applyProtection="0"/>
    <xf numFmtId="166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166" fontId="13" fillId="0" borderId="0" applyNumberFormat="0" applyFill="0" applyBorder="0" applyProtection="0">
      <alignment horizontal="left" vertical="top"/>
    </xf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166" fontId="32" fillId="0" borderId="5" applyNumberFormat="0" applyFill="0" applyAlignment="0" applyProtection="0"/>
    <xf numFmtId="166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166" fontId="21" fillId="0" borderId="6" applyNumberFormat="0" applyFill="0" applyAlignment="0" applyProtection="0"/>
    <xf numFmtId="166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29" fillId="0" borderId="0" applyNumberFormat="0" applyFill="0" applyBorder="0" applyProtection="0">
      <alignment horizontal="left" vertical="top"/>
    </xf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166" fontId="33" fillId="0" borderId="11" applyNumberFormat="0" applyFill="0" applyAlignment="0" applyProtection="0"/>
    <xf numFmtId="166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7" fillId="0" borderId="0"/>
    <xf numFmtId="0" fontId="6" fillId="0" borderId="0"/>
    <xf numFmtId="166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" fillId="0" borderId="0"/>
    <xf numFmtId="166" fontId="1" fillId="0" borderId="0"/>
    <xf numFmtId="0" fontId="1" fillId="0" borderId="0"/>
  </cellStyleXfs>
  <cellXfs count="87">
    <xf numFmtId="0" fontId="0" fillId="0" borderId="0" xfId="0"/>
    <xf numFmtId="0" fontId="12" fillId="0" borderId="0" xfId="394" applyFont="1"/>
    <xf numFmtId="0" fontId="34" fillId="20" borderId="14" xfId="647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4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0" xfId="0" applyFont="1"/>
    <xf numFmtId="0" fontId="58" fillId="0" borderId="0" xfId="0" applyFont="1"/>
    <xf numFmtId="0" fontId="35" fillId="0" borderId="0" xfId="0" applyFont="1"/>
    <xf numFmtId="0" fontId="12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0" fontId="36" fillId="0" borderId="0" xfId="0" applyFont="1"/>
    <xf numFmtId="0" fontId="12" fillId="0" borderId="0" xfId="0" applyFont="1" applyAlignment="1">
      <alignment horizontal="left" vertical="center" indent="4"/>
    </xf>
    <xf numFmtId="0" fontId="12" fillId="0" borderId="0" xfId="0" applyFont="1" applyAlignment="1">
      <alignment horizontal="left" vertical="center" wrapText="1" indent="3" shrinkToFit="1"/>
    </xf>
    <xf numFmtId="0" fontId="36" fillId="0" borderId="0" xfId="0" applyFont="1" applyAlignment="1">
      <alignment horizontal="center"/>
    </xf>
    <xf numFmtId="172" fontId="13" fillId="22" borderId="15" xfId="646" applyNumberFormat="1" applyFont="1" applyFill="1" applyBorder="1" applyAlignment="1">
      <alignment horizontal="right" vertical="center"/>
    </xf>
    <xf numFmtId="0" fontId="12" fillId="0" borderId="0" xfId="647" applyFont="1"/>
    <xf numFmtId="0" fontId="12" fillId="0" borderId="15" xfId="647" applyFont="1" applyBorder="1" applyAlignment="1">
      <alignment horizontal="left" vertical="center" indent="2"/>
    </xf>
    <xf numFmtId="0" fontId="12" fillId="0" borderId="15" xfId="647" applyFont="1" applyBorder="1" applyAlignment="1">
      <alignment horizontal="left" vertical="center" wrapText="1" indent="2"/>
    </xf>
    <xf numFmtId="172" fontId="13" fillId="23" borderId="16" xfId="647" applyNumberFormat="1" applyFont="1" applyFill="1" applyBorder="1" applyAlignment="1">
      <alignment horizontal="right" vertical="center"/>
    </xf>
    <xf numFmtId="0" fontId="12" fillId="0" borderId="0" xfId="647" applyFont="1" applyAlignment="1">
      <alignment horizontal="right"/>
    </xf>
    <xf numFmtId="0" fontId="62" fillId="29" borderId="0" xfId="0" applyFont="1" applyFill="1" applyAlignment="1">
      <alignment horizontal="center"/>
    </xf>
    <xf numFmtId="0" fontId="62" fillId="0" borderId="0" xfId="0" applyFont="1"/>
    <xf numFmtId="165" fontId="12" fillId="0" borderId="15" xfId="394" applyNumberFormat="1" applyFont="1" applyBorder="1" applyAlignment="1">
      <alignment horizontal="right" vertical="center"/>
    </xf>
    <xf numFmtId="165" fontId="13" fillId="23" borderId="16" xfId="647" applyNumberFormat="1" applyFont="1" applyFill="1" applyBorder="1" applyAlignment="1">
      <alignment horizontal="right" vertical="center"/>
    </xf>
    <xf numFmtId="0" fontId="61" fillId="30" borderId="0" xfId="394" applyFont="1" applyFill="1"/>
    <xf numFmtId="0" fontId="61" fillId="30" borderId="0" xfId="394" applyFont="1" applyFill="1" applyAlignment="1">
      <alignment wrapText="1"/>
    </xf>
    <xf numFmtId="0" fontId="36" fillId="0" borderId="0" xfId="647" applyFont="1" applyAlignment="1">
      <alignment horizontal="left" vertical="center"/>
    </xf>
    <xf numFmtId="0" fontId="36" fillId="0" borderId="0" xfId="647" applyFont="1" applyAlignment="1">
      <alignment horizontal="center" vertical="center"/>
    </xf>
    <xf numFmtId="0" fontId="12" fillId="31" borderId="0" xfId="394" applyFont="1" applyFill="1" applyAlignment="1">
      <alignment horizontal="left" vertical="center"/>
    </xf>
    <xf numFmtId="0" fontId="13" fillId="22" borderId="15" xfId="647" applyFont="1" applyFill="1" applyBorder="1" applyAlignment="1">
      <alignment horizontal="left" vertical="center" wrapText="1" indent="1"/>
    </xf>
    <xf numFmtId="0" fontId="13" fillId="23" borderId="16" xfId="647" applyFont="1" applyFill="1" applyBorder="1" applyAlignment="1">
      <alignment horizontal="left" vertical="center" wrapText="1"/>
    </xf>
    <xf numFmtId="0" fontId="34" fillId="32" borderId="17" xfId="647" applyFont="1" applyFill="1" applyBorder="1" applyAlignment="1">
      <alignment horizontal="center" vertical="center"/>
    </xf>
    <xf numFmtId="0" fontId="52" fillId="0" borderId="0" xfId="458"/>
    <xf numFmtId="172" fontId="12" fillId="0" borderId="15" xfId="647" applyNumberFormat="1" applyFont="1" applyBorder="1" applyAlignment="1">
      <alignment vertical="center"/>
    </xf>
    <xf numFmtId="172" fontId="12" fillId="0" borderId="15" xfId="647" applyNumberFormat="1" applyFont="1" applyBorder="1" applyAlignment="1">
      <alignment vertical="center" wrapText="1"/>
    </xf>
    <xf numFmtId="0" fontId="12" fillId="0" borderId="15" xfId="647" quotePrefix="1" applyFont="1" applyBorder="1" applyAlignment="1">
      <alignment horizontal="left" vertical="center" indent="2"/>
    </xf>
    <xf numFmtId="172" fontId="12" fillId="0" borderId="15" xfId="647" quotePrefix="1" applyNumberFormat="1" applyFont="1" applyBorder="1" applyAlignment="1">
      <alignment vertical="center"/>
    </xf>
    <xf numFmtId="0" fontId="12" fillId="0" borderId="0" xfId="0" applyFont="1" applyAlignment="1">
      <alignment vertical="center"/>
    </xf>
    <xf numFmtId="172" fontId="63" fillId="32" borderId="18" xfId="647" applyNumberFormat="1" applyFont="1" applyFill="1" applyBorder="1" applyAlignment="1">
      <alignment horizontal="right" vertical="center"/>
    </xf>
    <xf numFmtId="0" fontId="34" fillId="32" borderId="19" xfId="647" applyFont="1" applyFill="1" applyBorder="1" applyAlignment="1">
      <alignment horizontal="center" vertical="center"/>
    </xf>
    <xf numFmtId="165" fontId="13" fillId="33" borderId="16" xfId="647" applyNumberFormat="1" applyFont="1" applyFill="1" applyBorder="1" applyAlignment="1">
      <alignment horizontal="right" vertical="center"/>
    </xf>
    <xf numFmtId="0" fontId="13" fillId="0" borderId="0" xfId="0" applyFont="1" applyAlignment="1">
      <alignment horizontal="center"/>
    </xf>
    <xf numFmtId="0" fontId="12" fillId="29" borderId="20" xfId="0" applyFont="1" applyFill="1" applyBorder="1" applyAlignment="1">
      <alignment horizontal="left" vertical="center" indent="1"/>
    </xf>
    <xf numFmtId="0" fontId="12" fillId="29" borderId="20" xfId="720" applyFont="1" applyFill="1" applyBorder="1" applyAlignment="1">
      <alignment horizontal="right" vertical="center"/>
    </xf>
    <xf numFmtId="0" fontId="12" fillId="29" borderId="20" xfId="617" applyFont="1" applyFill="1" applyBorder="1" applyAlignment="1">
      <alignment horizontal="right" vertical="center"/>
    </xf>
    <xf numFmtId="0" fontId="12" fillId="29" borderId="21" xfId="0" applyFont="1" applyFill="1" applyBorder="1" applyAlignment="1">
      <alignment horizontal="left" vertical="center" indent="1"/>
    </xf>
    <xf numFmtId="0" fontId="65" fillId="29" borderId="21" xfId="0" applyFont="1" applyFill="1" applyBorder="1" applyAlignment="1">
      <alignment horizontal="right" vertical="center"/>
    </xf>
    <xf numFmtId="0" fontId="34" fillId="34" borderId="26" xfId="0" applyFont="1" applyFill="1" applyBorder="1" applyAlignment="1">
      <alignment horizontal="center" vertical="center"/>
    </xf>
    <xf numFmtId="0" fontId="34" fillId="34" borderId="23" xfId="0" applyFont="1" applyFill="1" applyBorder="1" applyAlignment="1">
      <alignment horizontal="center" vertical="center" wrapText="1"/>
    </xf>
    <xf numFmtId="0" fontId="12" fillId="29" borderId="22" xfId="0" applyFont="1" applyFill="1" applyBorder="1" applyAlignment="1">
      <alignment horizontal="left" vertical="center" indent="1"/>
    </xf>
    <xf numFmtId="0" fontId="12" fillId="29" borderId="22" xfId="720" applyFont="1" applyFill="1" applyBorder="1" applyAlignment="1">
      <alignment horizontal="right" vertical="center"/>
    </xf>
    <xf numFmtId="0" fontId="34" fillId="34" borderId="26" xfId="0" applyFont="1" applyFill="1" applyBorder="1" applyAlignment="1">
      <alignment horizontal="center" vertical="center" wrapText="1"/>
    </xf>
    <xf numFmtId="0" fontId="63" fillId="34" borderId="25" xfId="0" applyFont="1" applyFill="1" applyBorder="1" applyAlignment="1">
      <alignment horizontal="right" vertical="center"/>
    </xf>
    <xf numFmtId="0" fontId="64" fillId="0" borderId="0" xfId="0" applyFont="1" applyFill="1"/>
    <xf numFmtId="0" fontId="60" fillId="0" borderId="0" xfId="0" applyFont="1" applyFill="1"/>
    <xf numFmtId="0" fontId="62" fillId="0" borderId="0" xfId="0" applyFont="1" applyFill="1" applyAlignment="1">
      <alignment horizontal="left"/>
    </xf>
    <xf numFmtId="0" fontId="59" fillId="0" borderId="0" xfId="0" applyFont="1" applyFill="1"/>
    <xf numFmtId="0" fontId="60" fillId="0" borderId="0" xfId="0" applyFont="1" applyFill="1" applyAlignment="1">
      <alignment wrapText="1"/>
    </xf>
    <xf numFmtId="0" fontId="61" fillId="0" borderId="0" xfId="0" applyFont="1" applyFill="1"/>
    <xf numFmtId="0" fontId="63" fillId="0" borderId="0" xfId="0" applyFont="1" applyFill="1"/>
    <xf numFmtId="0" fontId="66" fillId="0" borderId="0" xfId="0" applyFont="1" applyFill="1"/>
    <xf numFmtId="0" fontId="63" fillId="0" borderId="0" xfId="0" applyFont="1" applyFill="1" applyAlignment="1">
      <alignment wrapText="1"/>
    </xf>
    <xf numFmtId="0" fontId="63" fillId="0" borderId="0" xfId="0" applyFont="1"/>
    <xf numFmtId="0" fontId="63" fillId="0" borderId="0" xfId="0" applyFont="1" applyAlignment="1">
      <alignment horizontal="center" vertical="center"/>
    </xf>
    <xf numFmtId="0" fontId="63" fillId="0" borderId="0" xfId="0" applyFont="1" applyAlignment="1">
      <alignment horizontal="center"/>
    </xf>
    <xf numFmtId="0" fontId="66" fillId="21" borderId="0" xfId="0" applyFont="1" applyFill="1"/>
    <xf numFmtId="165" fontId="66" fillId="21" borderId="0" xfId="0" applyNumberFormat="1" applyFont="1" applyFill="1"/>
    <xf numFmtId="0" fontId="66" fillId="0" borderId="0" xfId="0" applyFont="1" applyAlignment="1">
      <alignment horizontal="center" vertical="center"/>
    </xf>
    <xf numFmtId="0" fontId="66" fillId="0" borderId="0" xfId="0" applyFont="1"/>
    <xf numFmtId="1" fontId="66" fillId="21" borderId="0" xfId="0" applyNumberFormat="1" applyFont="1" applyFill="1"/>
    <xf numFmtId="176" fontId="66" fillId="0" borderId="0" xfId="0" applyNumberFormat="1" applyFont="1"/>
    <xf numFmtId="0" fontId="13" fillId="0" borderId="0" xfId="0" applyFont="1" applyAlignment="1">
      <alignment horizontal="center"/>
    </xf>
    <xf numFmtId="0" fontId="12" fillId="0" borderId="0" xfId="0" applyFont="1" applyAlignment="1">
      <alignment vertical="center"/>
    </xf>
    <xf numFmtId="0" fontId="13" fillId="29" borderId="0" xfId="0" applyFont="1" applyFill="1" applyAlignment="1">
      <alignment horizontal="center" vertical="center"/>
    </xf>
    <xf numFmtId="0" fontId="12" fillId="31" borderId="0" xfId="394" applyFont="1" applyFill="1" applyAlignment="1">
      <alignment horizontal="left" wrapText="1"/>
    </xf>
    <xf numFmtId="0" fontId="12" fillId="0" borderId="0" xfId="647" applyFont="1" applyAlignment="1">
      <alignment horizontal="center" vertical="center"/>
    </xf>
    <xf numFmtId="0" fontId="12" fillId="0" borderId="7" xfId="647" applyFont="1" applyBorder="1" applyAlignment="1">
      <alignment horizontal="center"/>
    </xf>
    <xf numFmtId="0" fontId="12" fillId="0" borderId="8" xfId="647" applyFont="1" applyBorder="1" applyAlignment="1">
      <alignment horizontal="center"/>
    </xf>
    <xf numFmtId="0" fontId="13" fillId="35" borderId="0" xfId="647" applyFont="1" applyFill="1" applyAlignment="1">
      <alignment horizontal="center" vertical="center"/>
    </xf>
    <xf numFmtId="0" fontId="63" fillId="32" borderId="27" xfId="647" applyFont="1" applyFill="1" applyBorder="1" applyAlignment="1">
      <alignment horizontal="center" vertical="center"/>
    </xf>
    <xf numFmtId="0" fontId="63" fillId="32" borderId="28" xfId="647" applyFont="1" applyFill="1" applyBorder="1" applyAlignment="1">
      <alignment horizontal="center" vertical="center"/>
    </xf>
    <xf numFmtId="0" fontId="63" fillId="32" borderId="24" xfId="647" applyFont="1" applyFill="1" applyBorder="1" applyAlignment="1">
      <alignment horizontal="center" vertical="center" wrapText="1"/>
    </xf>
    <xf numFmtId="0" fontId="63" fillId="32" borderId="29" xfId="647" applyFont="1" applyFill="1" applyBorder="1" applyAlignment="1">
      <alignment horizontal="center" vertical="center" wrapText="1"/>
    </xf>
    <xf numFmtId="0" fontId="63" fillId="32" borderId="30" xfId="647" applyFont="1" applyFill="1" applyBorder="1" applyAlignment="1">
      <alignment horizontal="center" vertical="center" wrapText="1"/>
    </xf>
    <xf numFmtId="0" fontId="63" fillId="32" borderId="31" xfId="647" applyFont="1" applyFill="1" applyBorder="1" applyAlignment="1">
      <alignment horizontal="center" vertical="center" wrapText="1"/>
    </xf>
  </cellXfs>
  <cellStyles count="1392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2 2" xfId="15" xr:uid="{00000000-0005-0000-0000-00000E000000}"/>
    <cellStyle name="20% - Énfasis1 3" xfId="16" xr:uid="{00000000-0005-0000-0000-00000F000000}"/>
    <cellStyle name="20% - Énfasis1 4" xfId="17" xr:uid="{00000000-0005-0000-0000-000010000000}"/>
    <cellStyle name="20% - Énfasis1 5" xfId="18" xr:uid="{00000000-0005-0000-0000-000011000000}"/>
    <cellStyle name="20% - Énfasis1 6" xfId="19" xr:uid="{00000000-0005-0000-0000-000012000000}"/>
    <cellStyle name="20% - Énfasis2" xfId="20" builtinId="34" customBuiltin="1"/>
    <cellStyle name="20% - Énfasis2 2" xfId="21" xr:uid="{00000000-0005-0000-0000-000014000000}"/>
    <cellStyle name="20% - Énfasis2 2 2" xfId="22" xr:uid="{00000000-0005-0000-0000-000015000000}"/>
    <cellStyle name="20% - Énfasis2 3" xfId="23" xr:uid="{00000000-0005-0000-0000-000016000000}"/>
    <cellStyle name="20% - Énfasis2 4" xfId="24" xr:uid="{00000000-0005-0000-0000-000017000000}"/>
    <cellStyle name="20% - Énfasis2 5" xfId="25" xr:uid="{00000000-0005-0000-0000-000018000000}"/>
    <cellStyle name="20% - Énfasis2 6" xfId="26" xr:uid="{00000000-0005-0000-0000-000019000000}"/>
    <cellStyle name="20% - Énfasis3" xfId="27" builtinId="38" customBuiltin="1"/>
    <cellStyle name="20% - Énfasis3 2" xfId="28" xr:uid="{00000000-0005-0000-0000-00001B000000}"/>
    <cellStyle name="20% - Énfasis3 2 2" xfId="29" xr:uid="{00000000-0005-0000-0000-00001C000000}"/>
    <cellStyle name="20% - Énfasis3 3" xfId="30" xr:uid="{00000000-0005-0000-0000-00001D000000}"/>
    <cellStyle name="20% - Énfasis3 3 2" xfId="31" xr:uid="{00000000-0005-0000-0000-00001E000000}"/>
    <cellStyle name="20% - Énfasis3 4" xfId="32" xr:uid="{00000000-0005-0000-0000-00001F000000}"/>
    <cellStyle name="20% - Énfasis3 5" xfId="33" xr:uid="{00000000-0005-0000-0000-000020000000}"/>
    <cellStyle name="20% - Énfasis3 6" xfId="34" xr:uid="{00000000-0005-0000-0000-000021000000}"/>
    <cellStyle name="20% - Énfasis4" xfId="35" builtinId="42" customBuiltin="1"/>
    <cellStyle name="20% - Énfasis4 2" xfId="36" xr:uid="{00000000-0005-0000-0000-000023000000}"/>
    <cellStyle name="20% - Énfasis4 2 2" xfId="37" xr:uid="{00000000-0005-0000-0000-000024000000}"/>
    <cellStyle name="20% - Énfasis4 3" xfId="38" xr:uid="{00000000-0005-0000-0000-000025000000}"/>
    <cellStyle name="20% - Énfasis4 3 2" xfId="39" xr:uid="{00000000-0005-0000-0000-000026000000}"/>
    <cellStyle name="20% - Énfasis4 3 2 2" xfId="40" xr:uid="{00000000-0005-0000-0000-000027000000}"/>
    <cellStyle name="20% - Énfasis4 3 2 2 2" xfId="41" xr:uid="{00000000-0005-0000-0000-000028000000}"/>
    <cellStyle name="20% - Énfasis4 3 2 3" xfId="42" xr:uid="{00000000-0005-0000-0000-000029000000}"/>
    <cellStyle name="20% - Énfasis4 4" xfId="43" xr:uid="{00000000-0005-0000-0000-00002A000000}"/>
    <cellStyle name="20% - Énfasis4 5" xfId="44" xr:uid="{00000000-0005-0000-0000-00002B000000}"/>
    <cellStyle name="20% - Énfasis4 6" xfId="45" xr:uid="{00000000-0005-0000-0000-00002C000000}"/>
    <cellStyle name="20% - Énfasis5" xfId="46" builtinId="46" customBuiltin="1"/>
    <cellStyle name="20% - Énfasis5 2" xfId="47" xr:uid="{00000000-0005-0000-0000-00002E000000}"/>
    <cellStyle name="20% - Énfasis5 2 2" xfId="48" xr:uid="{00000000-0005-0000-0000-00002F000000}"/>
    <cellStyle name="20% - Énfasis5 3" xfId="49" xr:uid="{00000000-0005-0000-0000-000030000000}"/>
    <cellStyle name="20% - Énfasis5 4" xfId="50" xr:uid="{00000000-0005-0000-0000-000031000000}"/>
    <cellStyle name="20% - Énfasis5 5" xfId="51" xr:uid="{00000000-0005-0000-0000-000032000000}"/>
    <cellStyle name="20% - Énfasis5 6" xfId="52" xr:uid="{00000000-0005-0000-0000-000033000000}"/>
    <cellStyle name="20% - Énfasis6" xfId="53" builtinId="50" customBuiltin="1"/>
    <cellStyle name="20% - Énfasis6 2" xfId="54" xr:uid="{00000000-0005-0000-0000-000035000000}"/>
    <cellStyle name="20% - Énfasis6 2 2" xfId="55" xr:uid="{00000000-0005-0000-0000-000036000000}"/>
    <cellStyle name="20% - Énfasis6 3" xfId="56" xr:uid="{00000000-0005-0000-0000-000037000000}"/>
    <cellStyle name="20% - Énfasis6 4" xfId="57" xr:uid="{00000000-0005-0000-0000-000038000000}"/>
    <cellStyle name="20% - Énfasis6 5" xfId="58" xr:uid="{00000000-0005-0000-0000-000039000000}"/>
    <cellStyle name="20% - Énfasis6 6" xfId="59" xr:uid="{00000000-0005-0000-0000-00003A000000}"/>
    <cellStyle name="40% - Accent1" xfId="60" xr:uid="{00000000-0005-0000-0000-00003B000000}"/>
    <cellStyle name="40% - Accent1 2" xfId="61" xr:uid="{00000000-0005-0000-0000-00003C000000}"/>
    <cellStyle name="40% - Accent2" xfId="62" xr:uid="{00000000-0005-0000-0000-00003D000000}"/>
    <cellStyle name="40% - Accent2 2" xfId="63" xr:uid="{00000000-0005-0000-0000-00003E000000}"/>
    <cellStyle name="40% - Accent3" xfId="64" xr:uid="{00000000-0005-0000-0000-00003F000000}"/>
    <cellStyle name="40% - Accent3 2" xfId="65" xr:uid="{00000000-0005-0000-0000-000040000000}"/>
    <cellStyle name="40% - Accent4" xfId="66" xr:uid="{00000000-0005-0000-0000-000041000000}"/>
    <cellStyle name="40% - Accent4 2" xfId="67" xr:uid="{00000000-0005-0000-0000-000042000000}"/>
    <cellStyle name="40% - Accent5" xfId="68" xr:uid="{00000000-0005-0000-0000-000043000000}"/>
    <cellStyle name="40% - Accent5 2" xfId="69" xr:uid="{00000000-0005-0000-0000-000044000000}"/>
    <cellStyle name="40% - Accent6" xfId="70" xr:uid="{00000000-0005-0000-0000-000045000000}"/>
    <cellStyle name="40% - Accent6 2" xfId="71" xr:uid="{00000000-0005-0000-0000-000046000000}"/>
    <cellStyle name="40% - Énfasis1" xfId="72" builtinId="31" customBuiltin="1"/>
    <cellStyle name="40% - Énfasis1 2" xfId="73" xr:uid="{00000000-0005-0000-0000-000048000000}"/>
    <cellStyle name="40% - Énfasis1 2 2" xfId="74" xr:uid="{00000000-0005-0000-0000-000049000000}"/>
    <cellStyle name="40% - Énfasis1 3" xfId="75" xr:uid="{00000000-0005-0000-0000-00004A000000}"/>
    <cellStyle name="40% - Énfasis1 4" xfId="76" xr:uid="{00000000-0005-0000-0000-00004B000000}"/>
    <cellStyle name="40% - Énfasis1 5" xfId="77" xr:uid="{00000000-0005-0000-0000-00004C000000}"/>
    <cellStyle name="40% - Énfasis1 6" xfId="78" xr:uid="{00000000-0005-0000-0000-00004D000000}"/>
    <cellStyle name="40% - Énfasis2" xfId="79" builtinId="35" customBuiltin="1"/>
    <cellStyle name="40% - Énfasis2 2" xfId="80" xr:uid="{00000000-0005-0000-0000-00004F000000}"/>
    <cellStyle name="40% - Énfasis2 2 2" xfId="81" xr:uid="{00000000-0005-0000-0000-000050000000}"/>
    <cellStyle name="40% - Énfasis2 3" xfId="82" xr:uid="{00000000-0005-0000-0000-000051000000}"/>
    <cellStyle name="40% - Énfasis2 4" xfId="83" xr:uid="{00000000-0005-0000-0000-000052000000}"/>
    <cellStyle name="40% - Énfasis2 5" xfId="84" xr:uid="{00000000-0005-0000-0000-000053000000}"/>
    <cellStyle name="40% - Énfasis2 6" xfId="85" xr:uid="{00000000-0005-0000-0000-000054000000}"/>
    <cellStyle name="40% - Énfasis3" xfId="86" builtinId="39" customBuiltin="1"/>
    <cellStyle name="40% - Énfasis3 2" xfId="87" xr:uid="{00000000-0005-0000-0000-000056000000}"/>
    <cellStyle name="40% - Énfasis3 2 2" xfId="88" xr:uid="{00000000-0005-0000-0000-000057000000}"/>
    <cellStyle name="40% - Énfasis3 3" xfId="89" xr:uid="{00000000-0005-0000-0000-000058000000}"/>
    <cellStyle name="40% - Énfasis3 4" xfId="90" xr:uid="{00000000-0005-0000-0000-000059000000}"/>
    <cellStyle name="40% - Énfasis3 5" xfId="91" xr:uid="{00000000-0005-0000-0000-00005A000000}"/>
    <cellStyle name="40% - Énfasis3 6" xfId="92" xr:uid="{00000000-0005-0000-0000-00005B000000}"/>
    <cellStyle name="40% - Énfasis4" xfId="93" builtinId="43" customBuiltin="1"/>
    <cellStyle name="40% - Énfasis4 2" xfId="94" xr:uid="{00000000-0005-0000-0000-00005D000000}"/>
    <cellStyle name="40% - Énfasis4 2 2" xfId="95" xr:uid="{00000000-0005-0000-0000-00005E000000}"/>
    <cellStyle name="40% - Énfasis4 3" xfId="96" xr:uid="{00000000-0005-0000-0000-00005F000000}"/>
    <cellStyle name="40% - Énfasis4 4" xfId="97" xr:uid="{00000000-0005-0000-0000-000060000000}"/>
    <cellStyle name="40% - Énfasis4 5" xfId="98" xr:uid="{00000000-0005-0000-0000-000061000000}"/>
    <cellStyle name="40% - Énfasis4 6" xfId="99" xr:uid="{00000000-0005-0000-0000-000062000000}"/>
    <cellStyle name="40% - Énfasis5" xfId="100" builtinId="47" customBuiltin="1"/>
    <cellStyle name="40% - Énfasis5 2" xfId="101" xr:uid="{00000000-0005-0000-0000-000064000000}"/>
    <cellStyle name="40% - Énfasis5 2 2" xfId="102" xr:uid="{00000000-0005-0000-0000-000065000000}"/>
    <cellStyle name="40% - Énfasis5 3" xfId="103" xr:uid="{00000000-0005-0000-0000-000066000000}"/>
    <cellStyle name="40% - Énfasis5 4" xfId="104" xr:uid="{00000000-0005-0000-0000-000067000000}"/>
    <cellStyle name="40% - Énfasis5 5" xfId="105" xr:uid="{00000000-0005-0000-0000-000068000000}"/>
    <cellStyle name="40% - Énfasis5 6" xfId="106" xr:uid="{00000000-0005-0000-0000-000069000000}"/>
    <cellStyle name="40% - Énfasis6" xfId="107" builtinId="51" customBuiltin="1"/>
    <cellStyle name="40% - Énfasis6 2" xfId="108" xr:uid="{00000000-0005-0000-0000-00006B000000}"/>
    <cellStyle name="40% - Énfasis6 2 2" xfId="109" xr:uid="{00000000-0005-0000-0000-00006C000000}"/>
    <cellStyle name="40% - Énfasis6 3" xfId="110" xr:uid="{00000000-0005-0000-0000-00006D000000}"/>
    <cellStyle name="40% - Énfasis6 4" xfId="111" xr:uid="{00000000-0005-0000-0000-00006E000000}"/>
    <cellStyle name="40% - Énfasis6 5" xfId="112" xr:uid="{00000000-0005-0000-0000-00006F000000}"/>
    <cellStyle name="40% - Énfasis6 6" xfId="113" xr:uid="{00000000-0005-0000-0000-000070000000}"/>
    <cellStyle name="60% - Accent1" xfId="114" xr:uid="{00000000-0005-0000-0000-000071000000}"/>
    <cellStyle name="60% - Accent1 2" xfId="115" xr:uid="{00000000-0005-0000-0000-000072000000}"/>
    <cellStyle name="60% - Accent2" xfId="116" xr:uid="{00000000-0005-0000-0000-000073000000}"/>
    <cellStyle name="60% - Accent2 2" xfId="117" xr:uid="{00000000-0005-0000-0000-000074000000}"/>
    <cellStyle name="60% - Accent3" xfId="118" xr:uid="{00000000-0005-0000-0000-000075000000}"/>
    <cellStyle name="60% - Accent3 2" xfId="119" xr:uid="{00000000-0005-0000-0000-000076000000}"/>
    <cellStyle name="60% - Accent4" xfId="120" xr:uid="{00000000-0005-0000-0000-000077000000}"/>
    <cellStyle name="60% - Accent4 2" xfId="121" xr:uid="{00000000-0005-0000-0000-000078000000}"/>
    <cellStyle name="60% - Accent5" xfId="122" xr:uid="{00000000-0005-0000-0000-000079000000}"/>
    <cellStyle name="60% - Accent5 2" xfId="123" xr:uid="{00000000-0005-0000-0000-00007A000000}"/>
    <cellStyle name="60% - Accent6" xfId="124" xr:uid="{00000000-0005-0000-0000-00007B000000}"/>
    <cellStyle name="60% - Accent6 2" xfId="125" xr:uid="{00000000-0005-0000-0000-00007C000000}"/>
    <cellStyle name="60% - Énfasis1" xfId="126" builtinId="32" customBuiltin="1"/>
    <cellStyle name="60% - Énfasis1 2" xfId="127" xr:uid="{00000000-0005-0000-0000-00007E000000}"/>
    <cellStyle name="60% - Énfasis1 2 2" xfId="128" xr:uid="{00000000-0005-0000-0000-00007F000000}"/>
    <cellStyle name="60% - Énfasis1 3" xfId="129" xr:uid="{00000000-0005-0000-0000-000080000000}"/>
    <cellStyle name="60% - Énfasis1 4" xfId="130" xr:uid="{00000000-0005-0000-0000-000081000000}"/>
    <cellStyle name="60% - Énfasis1 5" xfId="131" xr:uid="{00000000-0005-0000-0000-000082000000}"/>
    <cellStyle name="60% - Énfasis1 6" xfId="132" xr:uid="{00000000-0005-0000-0000-000083000000}"/>
    <cellStyle name="60% - Énfasis2" xfId="133" builtinId="36" customBuiltin="1"/>
    <cellStyle name="60% - Énfasis2 2" xfId="134" xr:uid="{00000000-0005-0000-0000-000085000000}"/>
    <cellStyle name="60% - Énfasis2 2 2" xfId="135" xr:uid="{00000000-0005-0000-0000-000086000000}"/>
    <cellStyle name="60% - Énfasis2 3" xfId="136" xr:uid="{00000000-0005-0000-0000-000087000000}"/>
    <cellStyle name="60% - Énfasis2 4" xfId="137" xr:uid="{00000000-0005-0000-0000-000088000000}"/>
    <cellStyle name="60% - Énfasis2 5" xfId="138" xr:uid="{00000000-0005-0000-0000-000089000000}"/>
    <cellStyle name="60% - Énfasis2 6" xfId="139" xr:uid="{00000000-0005-0000-0000-00008A000000}"/>
    <cellStyle name="60% - Énfasis3" xfId="140" builtinId="40" customBuiltin="1"/>
    <cellStyle name="60% - Énfasis3 2" xfId="141" xr:uid="{00000000-0005-0000-0000-00008C000000}"/>
    <cellStyle name="60% - Énfasis3 2 2" xfId="142" xr:uid="{00000000-0005-0000-0000-00008D000000}"/>
    <cellStyle name="60% - Énfasis3 3" xfId="143" xr:uid="{00000000-0005-0000-0000-00008E000000}"/>
    <cellStyle name="60% - Énfasis3 4" xfId="144" xr:uid="{00000000-0005-0000-0000-00008F000000}"/>
    <cellStyle name="60% - Énfasis3 5" xfId="145" xr:uid="{00000000-0005-0000-0000-000090000000}"/>
    <cellStyle name="60% - Énfasis3 6" xfId="146" xr:uid="{00000000-0005-0000-0000-000091000000}"/>
    <cellStyle name="60% - Énfasis4" xfId="147" builtinId="44" customBuiltin="1"/>
    <cellStyle name="60% - Énfasis4 2" xfId="148" xr:uid="{00000000-0005-0000-0000-000093000000}"/>
    <cellStyle name="60% - Énfasis4 2 2" xfId="149" xr:uid="{00000000-0005-0000-0000-000094000000}"/>
    <cellStyle name="60% - Énfasis4 3" xfId="150" xr:uid="{00000000-0005-0000-0000-000095000000}"/>
    <cellStyle name="60% - Énfasis4 4" xfId="151" xr:uid="{00000000-0005-0000-0000-000096000000}"/>
    <cellStyle name="60% - Énfasis4 5" xfId="152" xr:uid="{00000000-0005-0000-0000-000097000000}"/>
    <cellStyle name="60% - Énfasis4 6" xfId="153" xr:uid="{00000000-0005-0000-0000-000098000000}"/>
    <cellStyle name="60% - Énfasis5" xfId="154" builtinId="48" customBuiltin="1"/>
    <cellStyle name="60% - Énfasis5 2" xfId="155" xr:uid="{00000000-0005-0000-0000-00009A000000}"/>
    <cellStyle name="60% - Énfasis5 2 2" xfId="156" xr:uid="{00000000-0005-0000-0000-00009B000000}"/>
    <cellStyle name="60% - Énfasis5 3" xfId="157" xr:uid="{00000000-0005-0000-0000-00009C000000}"/>
    <cellStyle name="60% - Énfasis5 4" xfId="158" xr:uid="{00000000-0005-0000-0000-00009D000000}"/>
    <cellStyle name="60% - Énfasis5 5" xfId="159" xr:uid="{00000000-0005-0000-0000-00009E000000}"/>
    <cellStyle name="60% - Énfasis5 6" xfId="160" xr:uid="{00000000-0005-0000-0000-00009F000000}"/>
    <cellStyle name="60% - Énfasis6" xfId="161" builtinId="52" customBuiltin="1"/>
    <cellStyle name="60% - Énfasis6 2" xfId="162" xr:uid="{00000000-0005-0000-0000-0000A1000000}"/>
    <cellStyle name="60% - Énfasis6 2 2" xfId="163" xr:uid="{00000000-0005-0000-0000-0000A2000000}"/>
    <cellStyle name="60% - Énfasis6 3" xfId="164" xr:uid="{00000000-0005-0000-0000-0000A3000000}"/>
    <cellStyle name="60% - Énfasis6 4" xfId="165" xr:uid="{00000000-0005-0000-0000-0000A4000000}"/>
    <cellStyle name="60% - Énfasis6 5" xfId="166" xr:uid="{00000000-0005-0000-0000-0000A5000000}"/>
    <cellStyle name="60% - Énfasis6 6" xfId="167" xr:uid="{00000000-0005-0000-0000-0000A6000000}"/>
    <cellStyle name="Accent1" xfId="168" xr:uid="{00000000-0005-0000-0000-0000A7000000}"/>
    <cellStyle name="Accent1 2" xfId="169" xr:uid="{00000000-0005-0000-0000-0000A8000000}"/>
    <cellStyle name="Accent2" xfId="170" xr:uid="{00000000-0005-0000-0000-0000A9000000}"/>
    <cellStyle name="Accent2 2" xfId="171" xr:uid="{00000000-0005-0000-0000-0000AA000000}"/>
    <cellStyle name="Accent3" xfId="172" xr:uid="{00000000-0005-0000-0000-0000AB000000}"/>
    <cellStyle name="Accent3 2" xfId="173" xr:uid="{00000000-0005-0000-0000-0000AC000000}"/>
    <cellStyle name="Accent4" xfId="174" xr:uid="{00000000-0005-0000-0000-0000AD000000}"/>
    <cellStyle name="Accent4 2" xfId="175" xr:uid="{00000000-0005-0000-0000-0000AE000000}"/>
    <cellStyle name="Accent5" xfId="176" xr:uid="{00000000-0005-0000-0000-0000AF000000}"/>
    <cellStyle name="Accent5 2" xfId="177" xr:uid="{00000000-0005-0000-0000-0000B0000000}"/>
    <cellStyle name="Accent6" xfId="178" xr:uid="{00000000-0005-0000-0000-0000B1000000}"/>
    <cellStyle name="Accent6 2" xfId="179" xr:uid="{00000000-0005-0000-0000-0000B2000000}"/>
    <cellStyle name="Bad" xfId="180" xr:uid="{00000000-0005-0000-0000-0000B3000000}"/>
    <cellStyle name="Bad 2" xfId="181" xr:uid="{00000000-0005-0000-0000-0000B4000000}"/>
    <cellStyle name="Base 0 dec" xfId="182" xr:uid="{00000000-0005-0000-0000-0000B5000000}"/>
    <cellStyle name="Base 1 dec" xfId="183" xr:uid="{00000000-0005-0000-0000-0000B6000000}"/>
    <cellStyle name="Base 2 dec" xfId="184" xr:uid="{00000000-0005-0000-0000-0000B7000000}"/>
    <cellStyle name="Buena 2" xfId="185" xr:uid="{00000000-0005-0000-0000-0000B8000000}"/>
    <cellStyle name="Buena 2 2" xfId="186" xr:uid="{00000000-0005-0000-0000-0000B9000000}"/>
    <cellStyle name="Buena 3" xfId="187" xr:uid="{00000000-0005-0000-0000-0000BA000000}"/>
    <cellStyle name="Buena 4" xfId="188" xr:uid="{00000000-0005-0000-0000-0000BB000000}"/>
    <cellStyle name="Buena 5" xfId="189" xr:uid="{00000000-0005-0000-0000-0000BC000000}"/>
    <cellStyle name="Buena 6" xfId="190" xr:uid="{00000000-0005-0000-0000-0000BD000000}"/>
    <cellStyle name="Calculation" xfId="191" xr:uid="{00000000-0005-0000-0000-0000BE000000}"/>
    <cellStyle name="Calculation 2" xfId="192" xr:uid="{00000000-0005-0000-0000-0000BF000000}"/>
    <cellStyle name="Cálculo" xfId="193" builtinId="22" customBuiltin="1"/>
    <cellStyle name="Cálculo 2" xfId="194" xr:uid="{00000000-0005-0000-0000-0000C1000000}"/>
    <cellStyle name="Cálculo 2 2" xfId="195" xr:uid="{00000000-0005-0000-0000-0000C2000000}"/>
    <cellStyle name="Cálculo 3" xfId="196" xr:uid="{00000000-0005-0000-0000-0000C3000000}"/>
    <cellStyle name="Cálculo 3 2" xfId="197" xr:uid="{00000000-0005-0000-0000-0000C4000000}"/>
    <cellStyle name="Cálculo 4" xfId="198" xr:uid="{00000000-0005-0000-0000-0000C5000000}"/>
    <cellStyle name="Cálculo 5" xfId="199" xr:uid="{00000000-0005-0000-0000-0000C6000000}"/>
    <cellStyle name="Cálculo 6" xfId="200" xr:uid="{00000000-0005-0000-0000-0000C7000000}"/>
    <cellStyle name="Capitulo" xfId="201" xr:uid="{00000000-0005-0000-0000-0000C8000000}"/>
    <cellStyle name="Capitulo 10" xfId="202" xr:uid="{00000000-0005-0000-0000-0000C9000000}"/>
    <cellStyle name="Capitulo 11" xfId="203" xr:uid="{00000000-0005-0000-0000-0000CA000000}"/>
    <cellStyle name="Capitulo 12" xfId="204" xr:uid="{00000000-0005-0000-0000-0000CB000000}"/>
    <cellStyle name="Capitulo 13" xfId="205" xr:uid="{00000000-0005-0000-0000-0000CC000000}"/>
    <cellStyle name="Capitulo 13 2" xfId="206" xr:uid="{00000000-0005-0000-0000-0000CD000000}"/>
    <cellStyle name="Capitulo 2" xfId="207" xr:uid="{00000000-0005-0000-0000-0000CE000000}"/>
    <cellStyle name="Capitulo 3" xfId="208" xr:uid="{00000000-0005-0000-0000-0000CF000000}"/>
    <cellStyle name="Capitulo 4" xfId="209" xr:uid="{00000000-0005-0000-0000-0000D0000000}"/>
    <cellStyle name="Capitulo 5" xfId="210" xr:uid="{00000000-0005-0000-0000-0000D1000000}"/>
    <cellStyle name="Capitulo 6" xfId="211" xr:uid="{00000000-0005-0000-0000-0000D2000000}"/>
    <cellStyle name="Capitulo 7" xfId="212" xr:uid="{00000000-0005-0000-0000-0000D3000000}"/>
    <cellStyle name="Capitulo 8" xfId="213" xr:uid="{00000000-0005-0000-0000-0000D4000000}"/>
    <cellStyle name="Capitulo 9" xfId="214" xr:uid="{00000000-0005-0000-0000-0000D5000000}"/>
    <cellStyle name="Celda de comprobación" xfId="215" builtinId="23" customBuiltin="1"/>
    <cellStyle name="Celda de comprobación 2" xfId="216" xr:uid="{00000000-0005-0000-0000-0000D7000000}"/>
    <cellStyle name="Celda de comprobación 2 2" xfId="217" xr:uid="{00000000-0005-0000-0000-0000D8000000}"/>
    <cellStyle name="Celda de comprobación 3" xfId="218" xr:uid="{00000000-0005-0000-0000-0000D9000000}"/>
    <cellStyle name="Celda de comprobación 4" xfId="219" xr:uid="{00000000-0005-0000-0000-0000DA000000}"/>
    <cellStyle name="Celda de comprobación 5" xfId="220" xr:uid="{00000000-0005-0000-0000-0000DB000000}"/>
    <cellStyle name="Celda de comprobación 6" xfId="221" xr:uid="{00000000-0005-0000-0000-0000DC000000}"/>
    <cellStyle name="Celda vinculada" xfId="222" builtinId="24" customBuiltin="1"/>
    <cellStyle name="Celda vinculada 2" xfId="223" xr:uid="{00000000-0005-0000-0000-0000DE000000}"/>
    <cellStyle name="Celda vinculada 2 2" xfId="224" xr:uid="{00000000-0005-0000-0000-0000DF000000}"/>
    <cellStyle name="Celda vinculada 3" xfId="225" xr:uid="{00000000-0005-0000-0000-0000E0000000}"/>
    <cellStyle name="Celda vinculada 4" xfId="226" xr:uid="{00000000-0005-0000-0000-0000E1000000}"/>
    <cellStyle name="Celda vinculada 5" xfId="227" xr:uid="{00000000-0005-0000-0000-0000E2000000}"/>
    <cellStyle name="Celda vinculada 6" xfId="228" xr:uid="{00000000-0005-0000-0000-0000E3000000}"/>
    <cellStyle name="Check Cell" xfId="229" xr:uid="{00000000-0005-0000-0000-0000E4000000}"/>
    <cellStyle name="Check Cell 2" xfId="230" xr:uid="{00000000-0005-0000-0000-0000E5000000}"/>
    <cellStyle name="Descripciones" xfId="231" xr:uid="{00000000-0005-0000-0000-0000E6000000}"/>
    <cellStyle name="Descripciones 2" xfId="232" xr:uid="{00000000-0005-0000-0000-0000E7000000}"/>
    <cellStyle name="Descripciones 3" xfId="233" xr:uid="{00000000-0005-0000-0000-0000E8000000}"/>
    <cellStyle name="Enc. der" xfId="234" xr:uid="{00000000-0005-0000-0000-0000E9000000}"/>
    <cellStyle name="Enc. der 2" xfId="235" xr:uid="{00000000-0005-0000-0000-0000EA000000}"/>
    <cellStyle name="Enc. der 3" xfId="236" xr:uid="{00000000-0005-0000-0000-0000EB000000}"/>
    <cellStyle name="Enc. izq" xfId="237" xr:uid="{00000000-0005-0000-0000-0000EC000000}"/>
    <cellStyle name="Enc. izq 2" xfId="238" xr:uid="{00000000-0005-0000-0000-0000ED000000}"/>
    <cellStyle name="Enc. izq 3" xfId="239" xr:uid="{00000000-0005-0000-0000-0000EE000000}"/>
    <cellStyle name="Encabezado 1" xfId="240" builtinId="16" customBuiltin="1"/>
    <cellStyle name="Encabezado 4" xfId="241" builtinId="19" customBuiltin="1"/>
    <cellStyle name="Encabezado 4 2" xfId="242" xr:uid="{00000000-0005-0000-0000-0000F1000000}"/>
    <cellStyle name="Encabezado 4 2 2" xfId="243" xr:uid="{00000000-0005-0000-0000-0000F2000000}"/>
    <cellStyle name="Encabezado 4 3" xfId="244" xr:uid="{00000000-0005-0000-0000-0000F3000000}"/>
    <cellStyle name="Encabezado 4 4" xfId="245" xr:uid="{00000000-0005-0000-0000-0000F4000000}"/>
    <cellStyle name="Encabezado 4 5" xfId="246" xr:uid="{00000000-0005-0000-0000-0000F5000000}"/>
    <cellStyle name="Encabezado 4 6" xfId="247" xr:uid="{00000000-0005-0000-0000-0000F6000000}"/>
    <cellStyle name="Énfasis1" xfId="248" builtinId="29" customBuiltin="1"/>
    <cellStyle name="Énfasis1 2" xfId="249" xr:uid="{00000000-0005-0000-0000-0000F8000000}"/>
    <cellStyle name="Énfasis1 2 2" xfId="250" xr:uid="{00000000-0005-0000-0000-0000F9000000}"/>
    <cellStyle name="Énfasis1 3" xfId="251" xr:uid="{00000000-0005-0000-0000-0000FA000000}"/>
    <cellStyle name="Énfasis1 4" xfId="252" xr:uid="{00000000-0005-0000-0000-0000FB000000}"/>
    <cellStyle name="Énfasis1 5" xfId="253" xr:uid="{00000000-0005-0000-0000-0000FC000000}"/>
    <cellStyle name="Énfasis1 6" xfId="254" xr:uid="{00000000-0005-0000-0000-0000FD000000}"/>
    <cellStyle name="Énfasis2" xfId="255" builtinId="33" customBuiltin="1"/>
    <cellStyle name="Énfasis2 2" xfId="256" xr:uid="{00000000-0005-0000-0000-0000FF000000}"/>
    <cellStyle name="Énfasis2 2 2" xfId="257" xr:uid="{00000000-0005-0000-0000-000000010000}"/>
    <cellStyle name="Énfasis2 3" xfId="258" xr:uid="{00000000-0005-0000-0000-000001010000}"/>
    <cellStyle name="Énfasis2 4" xfId="259" xr:uid="{00000000-0005-0000-0000-000002010000}"/>
    <cellStyle name="Énfasis2 5" xfId="260" xr:uid="{00000000-0005-0000-0000-000003010000}"/>
    <cellStyle name="Énfasis2 6" xfId="261" xr:uid="{00000000-0005-0000-0000-000004010000}"/>
    <cellStyle name="Énfasis3" xfId="262" builtinId="37" customBuiltin="1"/>
    <cellStyle name="Énfasis3 2" xfId="263" xr:uid="{00000000-0005-0000-0000-000006010000}"/>
    <cellStyle name="Énfasis3 2 2" xfId="264" xr:uid="{00000000-0005-0000-0000-000007010000}"/>
    <cellStyle name="Énfasis3 3" xfId="265" xr:uid="{00000000-0005-0000-0000-000008010000}"/>
    <cellStyle name="Énfasis3 4" xfId="266" xr:uid="{00000000-0005-0000-0000-000009010000}"/>
    <cellStyle name="Énfasis3 5" xfId="267" xr:uid="{00000000-0005-0000-0000-00000A010000}"/>
    <cellStyle name="Énfasis3 6" xfId="268" xr:uid="{00000000-0005-0000-0000-00000B010000}"/>
    <cellStyle name="Énfasis4" xfId="269" builtinId="41" customBuiltin="1"/>
    <cellStyle name="Énfasis4 2" xfId="270" xr:uid="{00000000-0005-0000-0000-00000D010000}"/>
    <cellStyle name="Énfasis4 2 2" xfId="271" xr:uid="{00000000-0005-0000-0000-00000E010000}"/>
    <cellStyle name="Énfasis4 3" xfId="272" xr:uid="{00000000-0005-0000-0000-00000F010000}"/>
    <cellStyle name="Énfasis4 4" xfId="273" xr:uid="{00000000-0005-0000-0000-000010010000}"/>
    <cellStyle name="Énfasis4 5" xfId="274" xr:uid="{00000000-0005-0000-0000-000011010000}"/>
    <cellStyle name="Énfasis4 6" xfId="275" xr:uid="{00000000-0005-0000-0000-000012010000}"/>
    <cellStyle name="Énfasis5" xfId="276" builtinId="45" customBuiltin="1"/>
    <cellStyle name="Énfasis5 2" xfId="277" xr:uid="{00000000-0005-0000-0000-000014010000}"/>
    <cellStyle name="Énfasis5 2 2" xfId="278" xr:uid="{00000000-0005-0000-0000-000015010000}"/>
    <cellStyle name="Énfasis5 3" xfId="279" xr:uid="{00000000-0005-0000-0000-000016010000}"/>
    <cellStyle name="Énfasis5 4" xfId="280" xr:uid="{00000000-0005-0000-0000-000017010000}"/>
    <cellStyle name="Énfasis5 5" xfId="281" xr:uid="{00000000-0005-0000-0000-000018010000}"/>
    <cellStyle name="Énfasis5 6" xfId="282" xr:uid="{00000000-0005-0000-0000-000019010000}"/>
    <cellStyle name="Énfasis6" xfId="283" builtinId="49" customBuiltin="1"/>
    <cellStyle name="Énfasis6 2" xfId="284" xr:uid="{00000000-0005-0000-0000-00001B010000}"/>
    <cellStyle name="Énfasis6 2 2" xfId="285" xr:uid="{00000000-0005-0000-0000-00001C010000}"/>
    <cellStyle name="Énfasis6 3" xfId="286" xr:uid="{00000000-0005-0000-0000-00001D010000}"/>
    <cellStyle name="Énfasis6 4" xfId="287" xr:uid="{00000000-0005-0000-0000-00001E010000}"/>
    <cellStyle name="Énfasis6 5" xfId="288" xr:uid="{00000000-0005-0000-0000-00001F010000}"/>
    <cellStyle name="Énfasis6 6" xfId="289" xr:uid="{00000000-0005-0000-0000-000020010000}"/>
    <cellStyle name="Entrada" xfId="290" builtinId="20" customBuiltin="1"/>
    <cellStyle name="Entrada 2" xfId="291" xr:uid="{00000000-0005-0000-0000-000022010000}"/>
    <cellStyle name="Entrada 2 2" xfId="292" xr:uid="{00000000-0005-0000-0000-000023010000}"/>
    <cellStyle name="Entrada 3" xfId="293" xr:uid="{00000000-0005-0000-0000-000024010000}"/>
    <cellStyle name="Entrada 3 2" xfId="294" xr:uid="{00000000-0005-0000-0000-000025010000}"/>
    <cellStyle name="Entrada 4" xfId="295" xr:uid="{00000000-0005-0000-0000-000026010000}"/>
    <cellStyle name="Entrada 5" xfId="296" xr:uid="{00000000-0005-0000-0000-000027010000}"/>
    <cellStyle name="Entrada 6" xfId="297" xr:uid="{00000000-0005-0000-0000-000028010000}"/>
    <cellStyle name="Etiqueta" xfId="298" xr:uid="{00000000-0005-0000-0000-000029010000}"/>
    <cellStyle name="Etiqueta 2" xfId="299" xr:uid="{00000000-0005-0000-0000-00002A010000}"/>
    <cellStyle name="Etiqueta 3" xfId="300" xr:uid="{00000000-0005-0000-0000-00002B010000}"/>
    <cellStyle name="Euro" xfId="301" xr:uid="{00000000-0005-0000-0000-00002C010000}"/>
    <cellStyle name="Euro 2" xfId="302" xr:uid="{00000000-0005-0000-0000-00002D010000}"/>
    <cellStyle name="Euro 3" xfId="303" xr:uid="{00000000-0005-0000-0000-00002E010000}"/>
    <cellStyle name="Explanatory Text" xfId="304" xr:uid="{00000000-0005-0000-0000-00002F010000}"/>
    <cellStyle name="Explanatory Text 2" xfId="305" xr:uid="{00000000-0005-0000-0000-000030010000}"/>
    <cellStyle name="Good" xfId="306" xr:uid="{00000000-0005-0000-0000-000031010000}"/>
    <cellStyle name="Good 2" xfId="307" xr:uid="{00000000-0005-0000-0000-000032010000}"/>
    <cellStyle name="Heading 1" xfId="308" xr:uid="{00000000-0005-0000-0000-000033010000}"/>
    <cellStyle name="Heading 1 2" xfId="309" xr:uid="{00000000-0005-0000-0000-000034010000}"/>
    <cellStyle name="Heading 2" xfId="310" xr:uid="{00000000-0005-0000-0000-000035010000}"/>
    <cellStyle name="Heading 2 2" xfId="311" xr:uid="{00000000-0005-0000-0000-000036010000}"/>
    <cellStyle name="Heading 3" xfId="312" xr:uid="{00000000-0005-0000-0000-000037010000}"/>
    <cellStyle name="Heading 3 2" xfId="313" xr:uid="{00000000-0005-0000-0000-000038010000}"/>
    <cellStyle name="Heading 4" xfId="314" xr:uid="{00000000-0005-0000-0000-000039010000}"/>
    <cellStyle name="Heading 4 2" xfId="315" xr:uid="{00000000-0005-0000-0000-00003A010000}"/>
    <cellStyle name="Hipervínculo 2" xfId="316" xr:uid="{00000000-0005-0000-0000-00003B010000}"/>
    <cellStyle name="Hipervínculo 3" xfId="317" xr:uid="{00000000-0005-0000-0000-00003C010000}"/>
    <cellStyle name="Incorrecto" xfId="318" builtinId="27" customBuiltin="1"/>
    <cellStyle name="Incorrecto 2" xfId="319" xr:uid="{00000000-0005-0000-0000-00003F010000}"/>
    <cellStyle name="Incorrecto 2 2" xfId="320" xr:uid="{00000000-0005-0000-0000-000040010000}"/>
    <cellStyle name="Incorrecto 3" xfId="321" xr:uid="{00000000-0005-0000-0000-000041010000}"/>
    <cellStyle name="Incorrecto 4" xfId="322" xr:uid="{00000000-0005-0000-0000-000042010000}"/>
    <cellStyle name="Incorrecto 5" xfId="323" xr:uid="{00000000-0005-0000-0000-000043010000}"/>
    <cellStyle name="Incorrecto 6" xfId="324" xr:uid="{00000000-0005-0000-0000-000044010000}"/>
    <cellStyle name="Input" xfId="325" xr:uid="{00000000-0005-0000-0000-000045010000}"/>
    <cellStyle name="Input 2" xfId="326" xr:uid="{00000000-0005-0000-0000-000046010000}"/>
    <cellStyle name="Linea Inferior" xfId="327" xr:uid="{00000000-0005-0000-0000-000047010000}"/>
    <cellStyle name="Linea Inferior 2" xfId="328" xr:uid="{00000000-0005-0000-0000-000048010000}"/>
    <cellStyle name="Linea Inferior 2 2" xfId="329" xr:uid="{00000000-0005-0000-0000-000049010000}"/>
    <cellStyle name="Linea Inferior 2 2 2" xfId="330" xr:uid="{00000000-0005-0000-0000-00004A010000}"/>
    <cellStyle name="Linea Inferior 2 3" xfId="331" xr:uid="{00000000-0005-0000-0000-00004B010000}"/>
    <cellStyle name="Linea Inferior 3" xfId="332" xr:uid="{00000000-0005-0000-0000-00004C010000}"/>
    <cellStyle name="Linea Inferior 3 2" xfId="333" xr:uid="{00000000-0005-0000-0000-00004D010000}"/>
    <cellStyle name="Linea Inferior 3 2 2" xfId="334" xr:uid="{00000000-0005-0000-0000-00004E010000}"/>
    <cellStyle name="Linea Inferior 3 3" xfId="335" xr:uid="{00000000-0005-0000-0000-00004F010000}"/>
    <cellStyle name="Linea Inferior 4" xfId="336" xr:uid="{00000000-0005-0000-0000-000050010000}"/>
    <cellStyle name="Linea Inferior 4 2" xfId="337" xr:uid="{00000000-0005-0000-0000-000051010000}"/>
    <cellStyle name="Linea Inferior 5" xfId="338" xr:uid="{00000000-0005-0000-0000-000052010000}"/>
    <cellStyle name="Linea Superior" xfId="339" xr:uid="{00000000-0005-0000-0000-000053010000}"/>
    <cellStyle name="Linea Superior 2" xfId="340" xr:uid="{00000000-0005-0000-0000-000054010000}"/>
    <cellStyle name="Linea Superior 2 2" xfId="341" xr:uid="{00000000-0005-0000-0000-000055010000}"/>
    <cellStyle name="Linea Superior 2 2 2" xfId="342" xr:uid="{00000000-0005-0000-0000-000056010000}"/>
    <cellStyle name="Linea Superior 2 3" xfId="343" xr:uid="{00000000-0005-0000-0000-000057010000}"/>
    <cellStyle name="Linea Superior 3" xfId="344" xr:uid="{00000000-0005-0000-0000-000058010000}"/>
    <cellStyle name="Linea Superior 3 2" xfId="345" xr:uid="{00000000-0005-0000-0000-000059010000}"/>
    <cellStyle name="Linea Superior 3 2 2" xfId="346" xr:uid="{00000000-0005-0000-0000-00005A010000}"/>
    <cellStyle name="Linea Superior 3 3" xfId="347" xr:uid="{00000000-0005-0000-0000-00005B010000}"/>
    <cellStyle name="Linea Superior 4" xfId="348" xr:uid="{00000000-0005-0000-0000-00005C010000}"/>
    <cellStyle name="Linea Superior 4 2" xfId="349" xr:uid="{00000000-0005-0000-0000-00005D010000}"/>
    <cellStyle name="Linea Superior 5" xfId="350" xr:uid="{00000000-0005-0000-0000-00005E010000}"/>
    <cellStyle name="Linea Tipo" xfId="351" xr:uid="{00000000-0005-0000-0000-00005F010000}"/>
    <cellStyle name="Linea Tipo 2" xfId="352" xr:uid="{00000000-0005-0000-0000-000060010000}"/>
    <cellStyle name="Linea Tipo 3" xfId="353" xr:uid="{00000000-0005-0000-0000-000061010000}"/>
    <cellStyle name="Linked Cell" xfId="354" xr:uid="{00000000-0005-0000-0000-000062010000}"/>
    <cellStyle name="Linked Cell 2" xfId="355" xr:uid="{00000000-0005-0000-0000-000063010000}"/>
    <cellStyle name="Millares 2" xfId="356" xr:uid="{00000000-0005-0000-0000-000064010000}"/>
    <cellStyle name="Millares 2 2" xfId="357" xr:uid="{00000000-0005-0000-0000-000065010000}"/>
    <cellStyle name="Millares 2 2 2" xfId="358" xr:uid="{00000000-0005-0000-0000-000066010000}"/>
    <cellStyle name="Millares 2 3" xfId="359" xr:uid="{00000000-0005-0000-0000-000067010000}"/>
    <cellStyle name="Millares 3" xfId="360" xr:uid="{00000000-0005-0000-0000-000068010000}"/>
    <cellStyle name="Millares 3 2" xfId="361" xr:uid="{00000000-0005-0000-0000-000069010000}"/>
    <cellStyle name="Millares 3 2 2" xfId="362" xr:uid="{00000000-0005-0000-0000-00006A010000}"/>
    <cellStyle name="Millares 3 3" xfId="363" xr:uid="{00000000-0005-0000-0000-00006B010000}"/>
    <cellStyle name="Millares 4" xfId="364" xr:uid="{00000000-0005-0000-0000-00006C010000}"/>
    <cellStyle name="Millares 4 2" xfId="365" xr:uid="{00000000-0005-0000-0000-00006D010000}"/>
    <cellStyle name="Millares 4 2 2" xfId="366" xr:uid="{00000000-0005-0000-0000-00006E010000}"/>
    <cellStyle name="Millares 4 3" xfId="367" xr:uid="{00000000-0005-0000-0000-00006F010000}"/>
    <cellStyle name="Moneda 2" xfId="368" xr:uid="{00000000-0005-0000-0000-000070010000}"/>
    <cellStyle name="Moneda 2 10" xfId="369" xr:uid="{00000000-0005-0000-0000-000071010000}"/>
    <cellStyle name="Moneda 2 11" xfId="370" xr:uid="{00000000-0005-0000-0000-000072010000}"/>
    <cellStyle name="Moneda 2 12" xfId="371" xr:uid="{00000000-0005-0000-0000-000073010000}"/>
    <cellStyle name="Moneda 2 2" xfId="372" xr:uid="{00000000-0005-0000-0000-000074010000}"/>
    <cellStyle name="Moneda 2 2 2" xfId="373" xr:uid="{00000000-0005-0000-0000-000075010000}"/>
    <cellStyle name="Moneda 2 3" xfId="374" xr:uid="{00000000-0005-0000-0000-000076010000}"/>
    <cellStyle name="Moneda 2 4" xfId="375" xr:uid="{00000000-0005-0000-0000-000077010000}"/>
    <cellStyle name="Moneda 2 5" xfId="376" xr:uid="{00000000-0005-0000-0000-000078010000}"/>
    <cellStyle name="Moneda 2 6" xfId="377" xr:uid="{00000000-0005-0000-0000-000079010000}"/>
    <cellStyle name="Moneda 2 7" xfId="378" xr:uid="{00000000-0005-0000-0000-00007A010000}"/>
    <cellStyle name="Moneda 2 8" xfId="379" xr:uid="{00000000-0005-0000-0000-00007B010000}"/>
    <cellStyle name="Moneda 2 9" xfId="380" xr:uid="{00000000-0005-0000-0000-00007C010000}"/>
    <cellStyle name="Moneda 3" xfId="381" xr:uid="{00000000-0005-0000-0000-00007D010000}"/>
    <cellStyle name="Moneda 3 2" xfId="382" xr:uid="{00000000-0005-0000-0000-00007E010000}"/>
    <cellStyle name="Moneda 4" xfId="383" xr:uid="{00000000-0005-0000-0000-00007F010000}"/>
    <cellStyle name="Moneda 4 2" xfId="384" xr:uid="{00000000-0005-0000-0000-000080010000}"/>
    <cellStyle name="Moneda 4 2 2" xfId="385" xr:uid="{00000000-0005-0000-0000-000081010000}"/>
    <cellStyle name="Neutral" xfId="386" builtinId="28" customBuiltin="1"/>
    <cellStyle name="Neutral 2" xfId="387" xr:uid="{00000000-0005-0000-0000-000083010000}"/>
    <cellStyle name="Neutral 2 2" xfId="388" xr:uid="{00000000-0005-0000-0000-000084010000}"/>
    <cellStyle name="Neutral 3" xfId="389" xr:uid="{00000000-0005-0000-0000-000085010000}"/>
    <cellStyle name="Neutral 4" xfId="390" xr:uid="{00000000-0005-0000-0000-000086010000}"/>
    <cellStyle name="Neutral 5" xfId="391" xr:uid="{00000000-0005-0000-0000-000087010000}"/>
    <cellStyle name="Neutral 6" xfId="392" xr:uid="{00000000-0005-0000-0000-000088010000}"/>
    <cellStyle name="Normal" xfId="0" builtinId="0"/>
    <cellStyle name="Normal 10" xfId="393" xr:uid="{00000000-0005-0000-0000-00008A010000}"/>
    <cellStyle name="Normal 10 2" xfId="394" xr:uid="{00000000-0005-0000-0000-00008B010000}"/>
    <cellStyle name="Normal 10 2 2" xfId="395" xr:uid="{00000000-0005-0000-0000-00008C010000}"/>
    <cellStyle name="Normal 10 2 2 2" xfId="396" xr:uid="{00000000-0005-0000-0000-00008D010000}"/>
    <cellStyle name="Normal 10 2 2 2 2" xfId="397" xr:uid="{00000000-0005-0000-0000-00008E010000}"/>
    <cellStyle name="Normal 10 2 2 2 2 2" xfId="398" xr:uid="{00000000-0005-0000-0000-00008F010000}"/>
    <cellStyle name="Normal 10 2 2 2 3" xfId="399" xr:uid="{00000000-0005-0000-0000-000090010000}"/>
    <cellStyle name="Normal 10 2 2 2 3 2" xfId="400" xr:uid="{00000000-0005-0000-0000-000091010000}"/>
    <cellStyle name="Normal 10 2 2 2 4" xfId="401" xr:uid="{00000000-0005-0000-0000-000092010000}"/>
    <cellStyle name="Normal 10 2 2 2 4 2" xfId="402" xr:uid="{00000000-0005-0000-0000-000093010000}"/>
    <cellStyle name="Normal 10 2 2 2 5" xfId="403" xr:uid="{00000000-0005-0000-0000-000094010000}"/>
    <cellStyle name="Normal 10 2 2 3" xfId="404" xr:uid="{00000000-0005-0000-0000-000095010000}"/>
    <cellStyle name="Normal 10 2 2 3 2" xfId="405" xr:uid="{00000000-0005-0000-0000-000096010000}"/>
    <cellStyle name="Normal 10 2 2 4" xfId="406" xr:uid="{00000000-0005-0000-0000-000097010000}"/>
    <cellStyle name="Normal 10 2 2 4 2" xfId="407" xr:uid="{00000000-0005-0000-0000-000098010000}"/>
    <cellStyle name="Normal 10 2 2 5" xfId="408" xr:uid="{00000000-0005-0000-0000-000099010000}"/>
    <cellStyle name="Normal 10 2 3" xfId="409" xr:uid="{00000000-0005-0000-0000-00009A010000}"/>
    <cellStyle name="Normal 10 3" xfId="410" xr:uid="{00000000-0005-0000-0000-00009B010000}"/>
    <cellStyle name="Normal 10 3 2" xfId="411" xr:uid="{00000000-0005-0000-0000-00009C010000}"/>
    <cellStyle name="Normal 10 3 2 2" xfId="412" xr:uid="{00000000-0005-0000-0000-00009D010000}"/>
    <cellStyle name="Normal 10 3 3" xfId="413" xr:uid="{00000000-0005-0000-0000-00009E010000}"/>
    <cellStyle name="Normal 10 3 3 2" xfId="414" xr:uid="{00000000-0005-0000-0000-00009F010000}"/>
    <cellStyle name="Normal 10 3 4" xfId="415" xr:uid="{00000000-0005-0000-0000-0000A0010000}"/>
    <cellStyle name="Normal 10 4" xfId="416" xr:uid="{00000000-0005-0000-0000-0000A1010000}"/>
    <cellStyle name="Normal 10 5" xfId="417" xr:uid="{00000000-0005-0000-0000-0000A2010000}"/>
    <cellStyle name="Normal 10 5 2" xfId="418" xr:uid="{00000000-0005-0000-0000-0000A3010000}"/>
    <cellStyle name="Normal 10 6" xfId="419" xr:uid="{00000000-0005-0000-0000-0000A4010000}"/>
    <cellStyle name="Normal 10 6 2" xfId="420" xr:uid="{00000000-0005-0000-0000-0000A5010000}"/>
    <cellStyle name="Normal 10 7" xfId="421" xr:uid="{00000000-0005-0000-0000-0000A6010000}"/>
    <cellStyle name="Normal 100" xfId="422" xr:uid="{00000000-0005-0000-0000-0000A7010000}"/>
    <cellStyle name="Normal 100 2" xfId="423" xr:uid="{00000000-0005-0000-0000-0000A8010000}"/>
    <cellStyle name="Normal 100 2 2" xfId="424" xr:uid="{00000000-0005-0000-0000-0000A9010000}"/>
    <cellStyle name="Normal 101" xfId="425" xr:uid="{00000000-0005-0000-0000-0000AA010000}"/>
    <cellStyle name="Normal 101 2" xfId="426" xr:uid="{00000000-0005-0000-0000-0000AB010000}"/>
    <cellStyle name="Normal 102" xfId="427" xr:uid="{00000000-0005-0000-0000-0000AC010000}"/>
    <cellStyle name="Normal 103" xfId="428" xr:uid="{00000000-0005-0000-0000-0000AD010000}"/>
    <cellStyle name="Normal 104" xfId="429" xr:uid="{00000000-0005-0000-0000-0000AE010000}"/>
    <cellStyle name="Normal 105" xfId="430" xr:uid="{00000000-0005-0000-0000-0000AF010000}"/>
    <cellStyle name="Normal 105 2" xfId="431" xr:uid="{00000000-0005-0000-0000-0000B0010000}"/>
    <cellStyle name="Normal 105 2 2" xfId="432" xr:uid="{00000000-0005-0000-0000-0000B1010000}"/>
    <cellStyle name="Normal 105 2 2 2" xfId="433" xr:uid="{00000000-0005-0000-0000-0000B2010000}"/>
    <cellStyle name="Normal 105 2 2 3" xfId="434" xr:uid="{00000000-0005-0000-0000-0000B3010000}"/>
    <cellStyle name="Normal 105 2 2 3 2" xfId="435" xr:uid="{00000000-0005-0000-0000-0000B4010000}"/>
    <cellStyle name="Normal 105 2 2 3 3" xfId="436" xr:uid="{00000000-0005-0000-0000-0000B5010000}"/>
    <cellStyle name="Normal 105 2 2 3 3 2" xfId="437" xr:uid="{00000000-0005-0000-0000-0000B6010000}"/>
    <cellStyle name="Normal 105 2 2 3 3 2 2" xfId="438" xr:uid="{00000000-0005-0000-0000-0000B7010000}"/>
    <cellStyle name="Normal 105 2 2 3 3 2 2 2" xfId="439" xr:uid="{00000000-0005-0000-0000-0000B8010000}"/>
    <cellStyle name="Normal 105 2 2 3 3 2 2 2 2" xfId="440" xr:uid="{00000000-0005-0000-0000-0000B9010000}"/>
    <cellStyle name="Normal 105 2 2 3 3 2 2 2 2 2" xfId="441" xr:uid="{00000000-0005-0000-0000-0000BA010000}"/>
    <cellStyle name="Normal 105 2 2 3 3 2 2 2 2 2 2" xfId="442" xr:uid="{00000000-0005-0000-0000-0000BB010000}"/>
    <cellStyle name="Normal 105 2 2 3 3 2 2 2 2 2 2 2 2" xfId="443" xr:uid="{00000000-0005-0000-0000-0000BC010000}"/>
    <cellStyle name="Normal 105 2 2 3 3 2 2 2 2 2 2 2 2 2" xfId="1377" xr:uid="{68DEE4C7-4C9B-464D-B30D-B663F907B0A1}"/>
    <cellStyle name="Normal 105 2 2 3 3 2 2 2 2 2 2 2 2 3" xfId="1383" xr:uid="{2C82D811-3F59-4B99-B49B-116E96EACD42}"/>
    <cellStyle name="Normal 106" xfId="444" xr:uid="{00000000-0005-0000-0000-0000BD010000}"/>
    <cellStyle name="Normal 106 2" xfId="445" xr:uid="{00000000-0005-0000-0000-0000BE010000}"/>
    <cellStyle name="Normal 106 3" xfId="446" xr:uid="{00000000-0005-0000-0000-0000BF010000}"/>
    <cellStyle name="Normal 106 3 2" xfId="447" xr:uid="{00000000-0005-0000-0000-0000C0010000}"/>
    <cellStyle name="Normal 106 3 3" xfId="448" xr:uid="{00000000-0005-0000-0000-0000C1010000}"/>
    <cellStyle name="Normal 106 3 3 2" xfId="449" xr:uid="{00000000-0005-0000-0000-0000C2010000}"/>
    <cellStyle name="Normal 106 3 3 2 2" xfId="450" xr:uid="{00000000-0005-0000-0000-0000C3010000}"/>
    <cellStyle name="Normal 107" xfId="451" xr:uid="{00000000-0005-0000-0000-0000C4010000}"/>
    <cellStyle name="Normal 108" xfId="452" xr:uid="{00000000-0005-0000-0000-0000C5010000}"/>
    <cellStyle name="Normal 108 2" xfId="453" xr:uid="{00000000-0005-0000-0000-0000C6010000}"/>
    <cellStyle name="Normal 108 2 2" xfId="454" xr:uid="{00000000-0005-0000-0000-0000C7010000}"/>
    <cellStyle name="Normal 108 2 2 2" xfId="455" xr:uid="{00000000-0005-0000-0000-0000C8010000}"/>
    <cellStyle name="Normal 108 2 2 2 2" xfId="456" xr:uid="{00000000-0005-0000-0000-0000C9010000}"/>
    <cellStyle name="Normal 108 2 2 2 2 2 2" xfId="457" xr:uid="{00000000-0005-0000-0000-0000CA010000}"/>
    <cellStyle name="Normal 109" xfId="458" xr:uid="{00000000-0005-0000-0000-0000CB010000}"/>
    <cellStyle name="Normal 109 2" xfId="459" xr:uid="{00000000-0005-0000-0000-0000CC010000}"/>
    <cellStyle name="Normal 109 2 2" xfId="460" xr:uid="{00000000-0005-0000-0000-0000CD010000}"/>
    <cellStyle name="Normal 109 2 2 2" xfId="461" xr:uid="{00000000-0005-0000-0000-0000CE010000}"/>
    <cellStyle name="Normal 109 2 2 2 2" xfId="462" xr:uid="{00000000-0005-0000-0000-0000CF010000}"/>
    <cellStyle name="Normal 109 2 2 2 2 2" xfId="463" xr:uid="{00000000-0005-0000-0000-0000D0010000}"/>
    <cellStyle name="Normal 109 2 2 2 2 2 2" xfId="464" xr:uid="{00000000-0005-0000-0000-0000D1010000}"/>
    <cellStyle name="Normal 109 2 2 2 2 2 2 2" xfId="1380" xr:uid="{312F3438-C035-416B-B3BF-4CEBB5BC97A5}"/>
    <cellStyle name="Normal 109 2 2 2 2 2 2 3" xfId="1387" xr:uid="{F39DFFC5-B6CB-4798-91B2-1FF8E8415595}"/>
    <cellStyle name="Normal 109 2 2 2 2 2 2 3 2" xfId="1391" xr:uid="{D1CDD8B5-D4A8-43DF-AF7E-D5D173689510}"/>
    <cellStyle name="Normal 109 3" xfId="465" xr:uid="{00000000-0005-0000-0000-0000D2010000}"/>
    <cellStyle name="Normal 109 3 2" xfId="466" xr:uid="{00000000-0005-0000-0000-0000D3010000}"/>
    <cellStyle name="Normal 109 3 2 2" xfId="467" xr:uid="{00000000-0005-0000-0000-0000D4010000}"/>
    <cellStyle name="Normal 109 3 2 2 2" xfId="468" xr:uid="{00000000-0005-0000-0000-0000D5010000}"/>
    <cellStyle name="Normal 109 3 2 2 2 2" xfId="469" xr:uid="{00000000-0005-0000-0000-0000D6010000}"/>
    <cellStyle name="Normal 109 3 2 2 2 2 2" xfId="1376" xr:uid="{A4118AC9-9D02-4875-A56D-1A5ABAAB91B8}"/>
    <cellStyle name="Normal 109 3 2 2 2 2 2 2" xfId="1379" xr:uid="{2D49ACEA-F411-4D8A-A708-0A358708B444}"/>
    <cellStyle name="Normal 109 3 2 2 2 2 2 3" xfId="1386" xr:uid="{633F4552-460B-41EA-867C-ABBFFCB8AF03}"/>
    <cellStyle name="Normal 109 4" xfId="470" xr:uid="{00000000-0005-0000-0000-0000D7010000}"/>
    <cellStyle name="Normal 11" xfId="471" xr:uid="{00000000-0005-0000-0000-0000D8010000}"/>
    <cellStyle name="Normal 11 2" xfId="472" xr:uid="{00000000-0005-0000-0000-0000D9010000}"/>
    <cellStyle name="Normal 11 2 2" xfId="473" xr:uid="{00000000-0005-0000-0000-0000DA010000}"/>
    <cellStyle name="Normal 11 2 2 2" xfId="474" xr:uid="{00000000-0005-0000-0000-0000DB010000}"/>
    <cellStyle name="Normal 11 2 3" xfId="475" xr:uid="{00000000-0005-0000-0000-0000DC010000}"/>
    <cellStyle name="Normal 11 2 3 2" xfId="476" xr:uid="{00000000-0005-0000-0000-0000DD010000}"/>
    <cellStyle name="Normal 11 2 3 2 2" xfId="477" xr:uid="{00000000-0005-0000-0000-0000DE010000}"/>
    <cellStyle name="Normal 11 2 3 2 2 2" xfId="478" xr:uid="{00000000-0005-0000-0000-0000DF010000}"/>
    <cellStyle name="Normal 11 2 3 2 3" xfId="479" xr:uid="{00000000-0005-0000-0000-0000E0010000}"/>
    <cellStyle name="Normal 11 2 3 3" xfId="480" xr:uid="{00000000-0005-0000-0000-0000E1010000}"/>
    <cellStyle name="Normal 11 2 3 3 2" xfId="481" xr:uid="{00000000-0005-0000-0000-0000E2010000}"/>
    <cellStyle name="Normal 11 2 3 3 3" xfId="482" xr:uid="{00000000-0005-0000-0000-0000E3010000}"/>
    <cellStyle name="Normal 11 2 3 3 4" xfId="483" xr:uid="{00000000-0005-0000-0000-0000E4010000}"/>
    <cellStyle name="Normal 11 2 3 3 4 2" xfId="484" xr:uid="{00000000-0005-0000-0000-0000E5010000}"/>
    <cellStyle name="Normal 11 2 3 3 4 2 3" xfId="485" xr:uid="{00000000-0005-0000-0000-0000E6010000}"/>
    <cellStyle name="Normal 11 2 3 3 4 2 3 2" xfId="486" xr:uid="{00000000-0005-0000-0000-0000E7010000}"/>
    <cellStyle name="Normal 11 2 3 3 4 2 3 2 2" xfId="487" xr:uid="{00000000-0005-0000-0000-0000E8010000}"/>
    <cellStyle name="Normal 11 2 3 3 4 2 3 2 2 2" xfId="488" xr:uid="{00000000-0005-0000-0000-0000E9010000}"/>
    <cellStyle name="Normal 11 2 3 3 4 2 3 2 2 3" xfId="489" xr:uid="{00000000-0005-0000-0000-0000EA010000}"/>
    <cellStyle name="Normal 11 2 3 3 4 2 3 2 2 3 2" xfId="490" xr:uid="{00000000-0005-0000-0000-0000EB010000}"/>
    <cellStyle name="Normal 11 2 3 3 4 2 3 2 2 3 2 2" xfId="491" xr:uid="{00000000-0005-0000-0000-0000EC010000}"/>
    <cellStyle name="Normal 11 2 3 3 4 2 3 2 2 3 2 2 2" xfId="492" xr:uid="{00000000-0005-0000-0000-0000ED010000}"/>
    <cellStyle name="Normal 11 2 3 3 4 2 3 2 2 3 2 2 3" xfId="493" xr:uid="{00000000-0005-0000-0000-0000EE010000}"/>
    <cellStyle name="Normal 11 2 3 3 4 2 3 2 2 3 2 2 3 2" xfId="494" xr:uid="{00000000-0005-0000-0000-0000EF010000}"/>
    <cellStyle name="Normal 11 2 3 3 4 2 3 2 2 3 2 2 3 2 2" xfId="495" xr:uid="{00000000-0005-0000-0000-0000F0010000}"/>
    <cellStyle name="Normal 11 2 3 3 4 2 3 2 2 3 2 2 3 2 2 2" xfId="496" xr:uid="{00000000-0005-0000-0000-0000F1010000}"/>
    <cellStyle name="Normal 11 2 3 3 4 2 3 2 2 3 2 2 3 2 2 3" xfId="497" xr:uid="{00000000-0005-0000-0000-0000F2010000}"/>
    <cellStyle name="Normal 11 2 3 3 4 2 3 2 2 3 2 2 3 2 2 3 2" xfId="1382" xr:uid="{9E5F1350-F53D-43D6-B38D-4FFE93E25FC2}"/>
    <cellStyle name="Normal 11 2 3 3 4 2 3 2 2 3 2 2 3 2 2 3 2 2" xfId="1389" xr:uid="{11A153A3-683D-460C-BA49-0E83D5062A94}"/>
    <cellStyle name="Normal 11 2 3 4" xfId="498" xr:uid="{00000000-0005-0000-0000-0000F3010000}"/>
    <cellStyle name="Normal 11 2 3 4 2" xfId="499" xr:uid="{00000000-0005-0000-0000-0000F4010000}"/>
    <cellStyle name="Normal 11 2 3 5" xfId="500" xr:uid="{00000000-0005-0000-0000-0000F5010000}"/>
    <cellStyle name="Normal 11 2 3 5 2" xfId="501" xr:uid="{00000000-0005-0000-0000-0000F6010000}"/>
    <cellStyle name="Normal 11 2 3 6" xfId="502" xr:uid="{00000000-0005-0000-0000-0000F7010000}"/>
    <cellStyle name="Normal 11 2 4" xfId="503" xr:uid="{00000000-0005-0000-0000-0000F8010000}"/>
    <cellStyle name="Normal 11 2 4 2" xfId="504" xr:uid="{00000000-0005-0000-0000-0000F9010000}"/>
    <cellStyle name="Normal 11 2 5" xfId="505" xr:uid="{00000000-0005-0000-0000-0000FA010000}"/>
    <cellStyle name="Normal 11 2 5 2" xfId="506" xr:uid="{00000000-0005-0000-0000-0000FB010000}"/>
    <cellStyle name="Normal 11 2 6" xfId="507" xr:uid="{00000000-0005-0000-0000-0000FC010000}"/>
    <cellStyle name="Normal 11 3" xfId="508" xr:uid="{00000000-0005-0000-0000-0000FD010000}"/>
    <cellStyle name="Normal 11 4" xfId="509" xr:uid="{00000000-0005-0000-0000-0000FE010000}"/>
    <cellStyle name="Normal 11 4 2" xfId="510" xr:uid="{00000000-0005-0000-0000-0000FF010000}"/>
    <cellStyle name="Normal 110" xfId="511" xr:uid="{00000000-0005-0000-0000-000000020000}"/>
    <cellStyle name="Normal 110 2" xfId="512" xr:uid="{00000000-0005-0000-0000-000001020000}"/>
    <cellStyle name="Normal 111" xfId="513" xr:uid="{00000000-0005-0000-0000-000002020000}"/>
    <cellStyle name="Normal 111 2" xfId="514" xr:uid="{00000000-0005-0000-0000-000003020000}"/>
    <cellStyle name="Normal 111 2 2" xfId="515" xr:uid="{00000000-0005-0000-0000-000004020000}"/>
    <cellStyle name="Normal 111 2 2 2" xfId="516" xr:uid="{00000000-0005-0000-0000-000005020000}"/>
    <cellStyle name="Normal 111 2 2 2 2" xfId="517" xr:uid="{00000000-0005-0000-0000-000006020000}"/>
    <cellStyle name="Normal 111 2 2 2 2 2" xfId="518" xr:uid="{00000000-0005-0000-0000-000007020000}"/>
    <cellStyle name="Normal 111 2 2 2 2 2 2" xfId="1381" xr:uid="{CCD3D2E1-5FD1-4687-BE60-C98AAE44A78F}"/>
    <cellStyle name="Normal 111 2 2 2 2 2 3" xfId="1388" xr:uid="{A7786D39-894A-4B74-9079-45EBC27CDE19}"/>
    <cellStyle name="Normal 112" xfId="519" xr:uid="{00000000-0005-0000-0000-000008020000}"/>
    <cellStyle name="Normal 113" xfId="1384" xr:uid="{CF7FF035-9F08-4222-9A39-0EC8FDBDC793}"/>
    <cellStyle name="Normal 12" xfId="520" xr:uid="{00000000-0005-0000-0000-000009020000}"/>
    <cellStyle name="Normal 12 2" xfId="521" xr:uid="{00000000-0005-0000-0000-00000A020000}"/>
    <cellStyle name="Normal 12 2 2" xfId="522" xr:uid="{00000000-0005-0000-0000-00000B020000}"/>
    <cellStyle name="Normal 12 2 2 2" xfId="523" xr:uid="{00000000-0005-0000-0000-00000C020000}"/>
    <cellStyle name="Normal 12 2 3" xfId="524" xr:uid="{00000000-0005-0000-0000-00000D020000}"/>
    <cellStyle name="Normal 12 2 3 2" xfId="525" xr:uid="{00000000-0005-0000-0000-00000E020000}"/>
    <cellStyle name="Normal 12 2 4" xfId="526" xr:uid="{00000000-0005-0000-0000-00000F020000}"/>
    <cellStyle name="Normal 12 2 4 2" xfId="527" xr:uid="{00000000-0005-0000-0000-000010020000}"/>
    <cellStyle name="Normal 12 2 5" xfId="528" xr:uid="{00000000-0005-0000-0000-000011020000}"/>
    <cellStyle name="Normal 12 3" xfId="529" xr:uid="{00000000-0005-0000-0000-000012020000}"/>
    <cellStyle name="Normal 12 3 2" xfId="530" xr:uid="{00000000-0005-0000-0000-000013020000}"/>
    <cellStyle name="Normal 12 3 2 2" xfId="531" xr:uid="{00000000-0005-0000-0000-000014020000}"/>
    <cellStyle name="Normal 12 3 3" xfId="532" xr:uid="{00000000-0005-0000-0000-000015020000}"/>
    <cellStyle name="Normal 12 4" xfId="533" xr:uid="{00000000-0005-0000-0000-000016020000}"/>
    <cellStyle name="Normal 12 4 2" xfId="534" xr:uid="{00000000-0005-0000-0000-000017020000}"/>
    <cellStyle name="Normal 12 5" xfId="535" xr:uid="{00000000-0005-0000-0000-000018020000}"/>
    <cellStyle name="Normal 12 5 2" xfId="536" xr:uid="{00000000-0005-0000-0000-000019020000}"/>
    <cellStyle name="Normal 12 6" xfId="537" xr:uid="{00000000-0005-0000-0000-00001A020000}"/>
    <cellStyle name="Normal 12 6 2" xfId="538" xr:uid="{00000000-0005-0000-0000-00001B020000}"/>
    <cellStyle name="Normal 12 7" xfId="539" xr:uid="{00000000-0005-0000-0000-00001C020000}"/>
    <cellStyle name="Normal 13" xfId="540" xr:uid="{00000000-0005-0000-0000-00001D020000}"/>
    <cellStyle name="Normal 13 2" xfId="541" xr:uid="{00000000-0005-0000-0000-00001E020000}"/>
    <cellStyle name="Normal 13 2 2" xfId="542" xr:uid="{00000000-0005-0000-0000-00001F020000}"/>
    <cellStyle name="Normal 13 2 2 2" xfId="543" xr:uid="{00000000-0005-0000-0000-000020020000}"/>
    <cellStyle name="Normal 13 2 3" xfId="544" xr:uid="{00000000-0005-0000-0000-000021020000}"/>
    <cellStyle name="Normal 13 2 3 2" xfId="545" xr:uid="{00000000-0005-0000-0000-000022020000}"/>
    <cellStyle name="Normal 13 2 4" xfId="546" xr:uid="{00000000-0005-0000-0000-000023020000}"/>
    <cellStyle name="Normal 13 2 4 2" xfId="547" xr:uid="{00000000-0005-0000-0000-000024020000}"/>
    <cellStyle name="Normal 13 2 5" xfId="548" xr:uid="{00000000-0005-0000-0000-000025020000}"/>
    <cellStyle name="Normal 13 3" xfId="549" xr:uid="{00000000-0005-0000-0000-000026020000}"/>
    <cellStyle name="Normal 13 3 2" xfId="550" xr:uid="{00000000-0005-0000-0000-000027020000}"/>
    <cellStyle name="Normal 13 4" xfId="551" xr:uid="{00000000-0005-0000-0000-000028020000}"/>
    <cellStyle name="Normal 13 4 2" xfId="552" xr:uid="{00000000-0005-0000-0000-000029020000}"/>
    <cellStyle name="Normal 13 5" xfId="553" xr:uid="{00000000-0005-0000-0000-00002A020000}"/>
    <cellStyle name="Normal 13 6" xfId="554" xr:uid="{00000000-0005-0000-0000-00002B020000}"/>
    <cellStyle name="Normal 14" xfId="555" xr:uid="{00000000-0005-0000-0000-00002C020000}"/>
    <cellStyle name="Normal 14 2" xfId="556" xr:uid="{00000000-0005-0000-0000-00002D020000}"/>
    <cellStyle name="Normal 14 2 2" xfId="557" xr:uid="{00000000-0005-0000-0000-00002E020000}"/>
    <cellStyle name="Normal 14 3" xfId="558" xr:uid="{00000000-0005-0000-0000-00002F020000}"/>
    <cellStyle name="Normal 14 3 2" xfId="559" xr:uid="{00000000-0005-0000-0000-000030020000}"/>
    <cellStyle name="Normal 14 4" xfId="560" xr:uid="{00000000-0005-0000-0000-000031020000}"/>
    <cellStyle name="Normal 14 5" xfId="561" xr:uid="{00000000-0005-0000-0000-000032020000}"/>
    <cellStyle name="Normal 15" xfId="562" xr:uid="{00000000-0005-0000-0000-000033020000}"/>
    <cellStyle name="Normal 15 2" xfId="563" xr:uid="{00000000-0005-0000-0000-000034020000}"/>
    <cellStyle name="Normal 15 2 2" xfId="564" xr:uid="{00000000-0005-0000-0000-000035020000}"/>
    <cellStyle name="Normal 15 2 2 2" xfId="565" xr:uid="{00000000-0005-0000-0000-000036020000}"/>
    <cellStyle name="Normal 15 2 3" xfId="566" xr:uid="{00000000-0005-0000-0000-000037020000}"/>
    <cellStyle name="Normal 15 3" xfId="567" xr:uid="{00000000-0005-0000-0000-000038020000}"/>
    <cellStyle name="Normal 15 3 2" xfId="568" xr:uid="{00000000-0005-0000-0000-000039020000}"/>
    <cellStyle name="Normal 15 4" xfId="569" xr:uid="{00000000-0005-0000-0000-00003A020000}"/>
    <cellStyle name="Normal 16" xfId="570" xr:uid="{00000000-0005-0000-0000-00003B020000}"/>
    <cellStyle name="Normal 16 2" xfId="571" xr:uid="{00000000-0005-0000-0000-00003C020000}"/>
    <cellStyle name="Normal 16 2 2" xfId="572" xr:uid="{00000000-0005-0000-0000-00003D020000}"/>
    <cellStyle name="Normal 16 2 2 2" xfId="573" xr:uid="{00000000-0005-0000-0000-00003E020000}"/>
    <cellStyle name="Normal 16 3" xfId="574" xr:uid="{00000000-0005-0000-0000-00003F020000}"/>
    <cellStyle name="Normal 16 3 2" xfId="575" xr:uid="{00000000-0005-0000-0000-000040020000}"/>
    <cellStyle name="Normal 16 3 2 2" xfId="576" xr:uid="{00000000-0005-0000-0000-000041020000}"/>
    <cellStyle name="Normal 16 3 2 2 2" xfId="577" xr:uid="{00000000-0005-0000-0000-000042020000}"/>
    <cellStyle name="Normal 16 3 2 2 2 2" xfId="578" xr:uid="{00000000-0005-0000-0000-000043020000}"/>
    <cellStyle name="Normal 16 3 2 2 3" xfId="579" xr:uid="{00000000-0005-0000-0000-000044020000}"/>
    <cellStyle name="Normal 16 3 2 2 3 2" xfId="580" xr:uid="{00000000-0005-0000-0000-000045020000}"/>
    <cellStyle name="Normal 16 3 2 2 3 2 2" xfId="581" xr:uid="{00000000-0005-0000-0000-000046020000}"/>
    <cellStyle name="Normal 16 3 2 2 3 3" xfId="582" xr:uid="{00000000-0005-0000-0000-000047020000}"/>
    <cellStyle name="Normal 16 3 2 2 3 3 2" xfId="583" xr:uid="{00000000-0005-0000-0000-000048020000}"/>
    <cellStyle name="Normal 16 3 2 2 4" xfId="584" xr:uid="{00000000-0005-0000-0000-000049020000}"/>
    <cellStyle name="Normal 16 3 2 3" xfId="585" xr:uid="{00000000-0005-0000-0000-00004A020000}"/>
    <cellStyle name="Normal 16 3 2 3 2" xfId="586" xr:uid="{00000000-0005-0000-0000-00004B020000}"/>
    <cellStyle name="Normal 16 3 2 4" xfId="587" xr:uid="{00000000-0005-0000-0000-00004C020000}"/>
    <cellStyle name="Normal 16 3 3" xfId="588" xr:uid="{00000000-0005-0000-0000-00004D020000}"/>
    <cellStyle name="Normal 16 3 3 2" xfId="589" xr:uid="{00000000-0005-0000-0000-00004E020000}"/>
    <cellStyle name="Normal 16 3 4" xfId="590" xr:uid="{00000000-0005-0000-0000-00004F020000}"/>
    <cellStyle name="Normal 16 4" xfId="591" xr:uid="{00000000-0005-0000-0000-000050020000}"/>
    <cellStyle name="Normal 16 4 2" xfId="592" xr:uid="{00000000-0005-0000-0000-000051020000}"/>
    <cellStyle name="Normal 16 5" xfId="593" xr:uid="{00000000-0005-0000-0000-000052020000}"/>
    <cellStyle name="Normal 17" xfId="594" xr:uid="{00000000-0005-0000-0000-000053020000}"/>
    <cellStyle name="Normal 17 2" xfId="595" xr:uid="{00000000-0005-0000-0000-000054020000}"/>
    <cellStyle name="Normal 17 2 2" xfId="596" xr:uid="{00000000-0005-0000-0000-000055020000}"/>
    <cellStyle name="Normal 17 2 3" xfId="597" xr:uid="{00000000-0005-0000-0000-000056020000}"/>
    <cellStyle name="Normal 17 3" xfId="598" xr:uid="{00000000-0005-0000-0000-000057020000}"/>
    <cellStyle name="Normal 18" xfId="599" xr:uid="{00000000-0005-0000-0000-000058020000}"/>
    <cellStyle name="Normal 18 2" xfId="600" xr:uid="{00000000-0005-0000-0000-000059020000}"/>
    <cellStyle name="Normal 18 2 2" xfId="601" xr:uid="{00000000-0005-0000-0000-00005A020000}"/>
    <cellStyle name="Normal 18 2 2 2" xfId="602" xr:uid="{00000000-0005-0000-0000-00005B020000}"/>
    <cellStyle name="Normal 18 2 2 2 2" xfId="603" xr:uid="{00000000-0005-0000-0000-00005C020000}"/>
    <cellStyle name="Normal 18 2 2 3" xfId="604" xr:uid="{00000000-0005-0000-0000-00005D020000}"/>
    <cellStyle name="Normal 18 2 3" xfId="605" xr:uid="{00000000-0005-0000-0000-00005E020000}"/>
    <cellStyle name="Normal 18 3" xfId="606" xr:uid="{00000000-0005-0000-0000-00005F020000}"/>
    <cellStyle name="Normal 18 3 2" xfId="607" xr:uid="{00000000-0005-0000-0000-000060020000}"/>
    <cellStyle name="Normal 18 3 2 2" xfId="608" xr:uid="{00000000-0005-0000-0000-000061020000}"/>
    <cellStyle name="Normal 18 3 3" xfId="609" xr:uid="{00000000-0005-0000-0000-000062020000}"/>
    <cellStyle name="Normal 19" xfId="610" xr:uid="{00000000-0005-0000-0000-000063020000}"/>
    <cellStyle name="Normal 19 2" xfId="611" xr:uid="{00000000-0005-0000-0000-000064020000}"/>
    <cellStyle name="Normal 19 3" xfId="612" xr:uid="{00000000-0005-0000-0000-000065020000}"/>
    <cellStyle name="Normal 19 3 2" xfId="613" xr:uid="{00000000-0005-0000-0000-000066020000}"/>
    <cellStyle name="Normal 19 3 3" xfId="614" xr:uid="{00000000-0005-0000-0000-000067020000}"/>
    <cellStyle name="Normal 19 4" xfId="615" xr:uid="{00000000-0005-0000-0000-000068020000}"/>
    <cellStyle name="Normal 2" xfId="616" xr:uid="{00000000-0005-0000-0000-000069020000}"/>
    <cellStyle name="Normal 2 10" xfId="617" xr:uid="{00000000-0005-0000-0000-00006A020000}"/>
    <cellStyle name="Normal 2 10 2" xfId="618" xr:uid="{00000000-0005-0000-0000-00006B020000}"/>
    <cellStyle name="Normal 2 10 2 2" xfId="619" xr:uid="{00000000-0005-0000-0000-00006C020000}"/>
    <cellStyle name="Normal 2 10 2 2 2" xfId="620" xr:uid="{00000000-0005-0000-0000-00006D020000}"/>
    <cellStyle name="Normal 2 10 3" xfId="621" xr:uid="{00000000-0005-0000-0000-00006E020000}"/>
    <cellStyle name="Normal 2 11" xfId="622" xr:uid="{00000000-0005-0000-0000-00006F020000}"/>
    <cellStyle name="Normal 2 12" xfId="623" xr:uid="{00000000-0005-0000-0000-000070020000}"/>
    <cellStyle name="Normal 2 12 2" xfId="624" xr:uid="{00000000-0005-0000-0000-000071020000}"/>
    <cellStyle name="Normal 2 12 3" xfId="625" xr:uid="{00000000-0005-0000-0000-000072020000}"/>
    <cellStyle name="Normal 2 13" xfId="626" xr:uid="{00000000-0005-0000-0000-000073020000}"/>
    <cellStyle name="Normal 2 13 2" xfId="627" xr:uid="{00000000-0005-0000-0000-000074020000}"/>
    <cellStyle name="Normal 2 13 2 2" xfId="628" xr:uid="{00000000-0005-0000-0000-000075020000}"/>
    <cellStyle name="Normal 2 13 2 2 2" xfId="629" xr:uid="{00000000-0005-0000-0000-000076020000}"/>
    <cellStyle name="Normal 2 13 2 3" xfId="630" xr:uid="{00000000-0005-0000-0000-000077020000}"/>
    <cellStyle name="Normal 2 13 2 3 2" xfId="631" xr:uid="{00000000-0005-0000-0000-000078020000}"/>
    <cellStyle name="Normal 2 13 2 4" xfId="632" xr:uid="{00000000-0005-0000-0000-000079020000}"/>
    <cellStyle name="Normal 2 13 2 4 2" xfId="633" xr:uid="{00000000-0005-0000-0000-00007A020000}"/>
    <cellStyle name="Normal 2 13 2 5" xfId="634" xr:uid="{00000000-0005-0000-0000-00007B020000}"/>
    <cellStyle name="Normal 2 13 3" xfId="635" xr:uid="{00000000-0005-0000-0000-00007C020000}"/>
    <cellStyle name="Normal 2 13 3 2" xfId="636" xr:uid="{00000000-0005-0000-0000-00007D020000}"/>
    <cellStyle name="Normal 2 13 3 3" xfId="637" xr:uid="{00000000-0005-0000-0000-00007E020000}"/>
    <cellStyle name="Normal 2 13 4" xfId="638" xr:uid="{00000000-0005-0000-0000-00007F020000}"/>
    <cellStyle name="Normal 2 13 4 2" xfId="639" xr:uid="{00000000-0005-0000-0000-000080020000}"/>
    <cellStyle name="Normal 2 13 5" xfId="640" xr:uid="{00000000-0005-0000-0000-000081020000}"/>
    <cellStyle name="Normal 2 13 5 2" xfId="641" xr:uid="{00000000-0005-0000-0000-000082020000}"/>
    <cellStyle name="Normal 2 13 6" xfId="642" xr:uid="{00000000-0005-0000-0000-000083020000}"/>
    <cellStyle name="Normal 2 14" xfId="643" xr:uid="{00000000-0005-0000-0000-000084020000}"/>
    <cellStyle name="Normal 2 15" xfId="644" xr:uid="{00000000-0005-0000-0000-000085020000}"/>
    <cellStyle name="Normal 2 16" xfId="645" xr:uid="{00000000-0005-0000-0000-000086020000}"/>
    <cellStyle name="Normal 2 2" xfId="646" xr:uid="{00000000-0005-0000-0000-000087020000}"/>
    <cellStyle name="Normal 2 2 2" xfId="647" xr:uid="{00000000-0005-0000-0000-000088020000}"/>
    <cellStyle name="Normal 2 2 2 2" xfId="648" xr:uid="{00000000-0005-0000-0000-000089020000}"/>
    <cellStyle name="Normal 2 2 2 3" xfId="649" xr:uid="{00000000-0005-0000-0000-00008A020000}"/>
    <cellStyle name="Normal 2 2 2 3 2" xfId="650" xr:uid="{00000000-0005-0000-0000-00008B020000}"/>
    <cellStyle name="Normal 2 2 3" xfId="651" xr:uid="{00000000-0005-0000-0000-00008C020000}"/>
    <cellStyle name="Normal 2 2 3 2" xfId="652" xr:uid="{00000000-0005-0000-0000-00008D020000}"/>
    <cellStyle name="Normal 2 2 3 3" xfId="653" xr:uid="{00000000-0005-0000-0000-00008E020000}"/>
    <cellStyle name="Normal 2 2 4" xfId="654" xr:uid="{00000000-0005-0000-0000-00008F020000}"/>
    <cellStyle name="Normal 2 2 4 2" xfId="655" xr:uid="{00000000-0005-0000-0000-000090020000}"/>
    <cellStyle name="Normal 2 2 4 3" xfId="656" xr:uid="{00000000-0005-0000-0000-000091020000}"/>
    <cellStyle name="Normal 2 2 4 3 2" xfId="657" xr:uid="{00000000-0005-0000-0000-000092020000}"/>
    <cellStyle name="Normal 2 2 5" xfId="658" xr:uid="{00000000-0005-0000-0000-000093020000}"/>
    <cellStyle name="Normal 2 2 6" xfId="659" xr:uid="{00000000-0005-0000-0000-000094020000}"/>
    <cellStyle name="Normal 2 2 6 2" xfId="660" xr:uid="{00000000-0005-0000-0000-000095020000}"/>
    <cellStyle name="Normal 2 2_MATRICULA 209 2010 GEM" xfId="661" xr:uid="{00000000-0005-0000-0000-000096020000}"/>
    <cellStyle name="Normal 2 3" xfId="662" xr:uid="{00000000-0005-0000-0000-000097020000}"/>
    <cellStyle name="Normal 2 3 2" xfId="663" xr:uid="{00000000-0005-0000-0000-000098020000}"/>
    <cellStyle name="Normal 2 4" xfId="664" xr:uid="{00000000-0005-0000-0000-000099020000}"/>
    <cellStyle name="Normal 2 4 2" xfId="665" xr:uid="{00000000-0005-0000-0000-00009A020000}"/>
    <cellStyle name="Normal 2 5" xfId="666" xr:uid="{00000000-0005-0000-0000-00009B020000}"/>
    <cellStyle name="Normal 2 5 2" xfId="667" xr:uid="{00000000-0005-0000-0000-00009C020000}"/>
    <cellStyle name="Normal 2 6" xfId="668" xr:uid="{00000000-0005-0000-0000-00009D020000}"/>
    <cellStyle name="Normal 2 6 2" xfId="669" xr:uid="{00000000-0005-0000-0000-00009E020000}"/>
    <cellStyle name="Normal 2 7" xfId="670" xr:uid="{00000000-0005-0000-0000-00009F020000}"/>
    <cellStyle name="Normal 2 7 2" xfId="671" xr:uid="{00000000-0005-0000-0000-0000A0020000}"/>
    <cellStyle name="Normal 2 8" xfId="672" xr:uid="{00000000-0005-0000-0000-0000A1020000}"/>
    <cellStyle name="Normal 2 9" xfId="673" xr:uid="{00000000-0005-0000-0000-0000A2020000}"/>
    <cellStyle name="Normal 2_2009%20Sec%20Docencia(1)" xfId="674" xr:uid="{00000000-0005-0000-0000-0000A3020000}"/>
    <cellStyle name="Normal 20" xfId="675" xr:uid="{00000000-0005-0000-0000-0000A4020000}"/>
    <cellStyle name="Normal 20 2" xfId="676" xr:uid="{00000000-0005-0000-0000-0000A5020000}"/>
    <cellStyle name="Normal 21" xfId="677" xr:uid="{00000000-0005-0000-0000-0000A6020000}"/>
    <cellStyle name="Normal 21 2" xfId="678" xr:uid="{00000000-0005-0000-0000-0000A7020000}"/>
    <cellStyle name="Normal 21 2 2" xfId="679" xr:uid="{00000000-0005-0000-0000-0000A8020000}"/>
    <cellStyle name="Normal 21 2 2 2" xfId="680" xr:uid="{00000000-0005-0000-0000-0000A9020000}"/>
    <cellStyle name="Normal 21 2 3" xfId="681" xr:uid="{00000000-0005-0000-0000-0000AA020000}"/>
    <cellStyle name="Normal 21 2 3 2" xfId="682" xr:uid="{00000000-0005-0000-0000-0000AB020000}"/>
    <cellStyle name="Normal 21 2 4" xfId="683" xr:uid="{00000000-0005-0000-0000-0000AC020000}"/>
    <cellStyle name="Normal 22" xfId="684" xr:uid="{00000000-0005-0000-0000-0000AD020000}"/>
    <cellStyle name="Normal 22 2" xfId="685" xr:uid="{00000000-0005-0000-0000-0000AE020000}"/>
    <cellStyle name="Normal 22 2 2" xfId="686" xr:uid="{00000000-0005-0000-0000-0000AF020000}"/>
    <cellStyle name="Normal 22 3" xfId="687" xr:uid="{00000000-0005-0000-0000-0000B0020000}"/>
    <cellStyle name="Normal 22 3 2" xfId="688" xr:uid="{00000000-0005-0000-0000-0000B1020000}"/>
    <cellStyle name="Normal 22 4" xfId="689" xr:uid="{00000000-0005-0000-0000-0000B2020000}"/>
    <cellStyle name="Normal 22 4 2" xfId="690" xr:uid="{00000000-0005-0000-0000-0000B3020000}"/>
    <cellStyle name="Normal 22 5" xfId="691" xr:uid="{00000000-0005-0000-0000-0000B4020000}"/>
    <cellStyle name="Normal 23" xfId="692" xr:uid="{00000000-0005-0000-0000-0000B5020000}"/>
    <cellStyle name="Normal 23 2" xfId="693" xr:uid="{00000000-0005-0000-0000-0000B6020000}"/>
    <cellStyle name="Normal 24" xfId="694" xr:uid="{00000000-0005-0000-0000-0000B7020000}"/>
    <cellStyle name="Normal 24 2" xfId="695" xr:uid="{00000000-0005-0000-0000-0000B8020000}"/>
    <cellStyle name="Normal 24 2 2" xfId="696" xr:uid="{00000000-0005-0000-0000-0000B9020000}"/>
    <cellStyle name="Normal 24 3" xfId="697" xr:uid="{00000000-0005-0000-0000-0000BA020000}"/>
    <cellStyle name="Normal 24 3 2" xfId="698" xr:uid="{00000000-0005-0000-0000-0000BB020000}"/>
    <cellStyle name="Normal 24 4" xfId="699" xr:uid="{00000000-0005-0000-0000-0000BC020000}"/>
    <cellStyle name="Normal 24 4 2" xfId="700" xr:uid="{00000000-0005-0000-0000-0000BD020000}"/>
    <cellStyle name="Normal 24 4 2 2" xfId="701" xr:uid="{00000000-0005-0000-0000-0000BE020000}"/>
    <cellStyle name="Normal 24 5" xfId="702" xr:uid="{00000000-0005-0000-0000-0000BF020000}"/>
    <cellStyle name="Normal 24 5 2" xfId="703" xr:uid="{00000000-0005-0000-0000-0000C0020000}"/>
    <cellStyle name="Normal 24 6" xfId="704" xr:uid="{00000000-0005-0000-0000-0000C1020000}"/>
    <cellStyle name="Normal 25" xfId="705" xr:uid="{00000000-0005-0000-0000-0000C2020000}"/>
    <cellStyle name="Normal 25 2" xfId="706" xr:uid="{00000000-0005-0000-0000-0000C3020000}"/>
    <cellStyle name="Normal 25 3" xfId="707" xr:uid="{00000000-0005-0000-0000-0000C4020000}"/>
    <cellStyle name="Normal 25 4" xfId="708" xr:uid="{00000000-0005-0000-0000-0000C5020000}"/>
    <cellStyle name="Normal 26" xfId="709" xr:uid="{00000000-0005-0000-0000-0000C6020000}"/>
    <cellStyle name="Normal 26 2" xfId="710" xr:uid="{00000000-0005-0000-0000-0000C7020000}"/>
    <cellStyle name="Normal 27" xfId="711" xr:uid="{00000000-0005-0000-0000-0000C8020000}"/>
    <cellStyle name="Normal 27 2" xfId="712" xr:uid="{00000000-0005-0000-0000-0000C9020000}"/>
    <cellStyle name="Normal 28" xfId="713" xr:uid="{00000000-0005-0000-0000-0000CA020000}"/>
    <cellStyle name="Normal 28 2" xfId="714" xr:uid="{00000000-0005-0000-0000-0000CB020000}"/>
    <cellStyle name="Normal 29" xfId="715" xr:uid="{00000000-0005-0000-0000-0000CC020000}"/>
    <cellStyle name="Normal 29 2" xfId="716" xr:uid="{00000000-0005-0000-0000-0000CD020000}"/>
    <cellStyle name="Normal 29 3" xfId="717" xr:uid="{00000000-0005-0000-0000-0000CE020000}"/>
    <cellStyle name="Normal 29 4" xfId="718" xr:uid="{00000000-0005-0000-0000-0000CF020000}"/>
    <cellStyle name="Normal 29 4 2" xfId="1385" xr:uid="{87D3649A-19F9-471C-ACC9-454605A5F5FD}"/>
    <cellStyle name="Normal 3" xfId="719" xr:uid="{00000000-0005-0000-0000-0000D0020000}"/>
    <cellStyle name="Normal 3 2" xfId="720" xr:uid="{00000000-0005-0000-0000-0000D1020000}"/>
    <cellStyle name="Normal 3 2 2" xfId="721" xr:uid="{00000000-0005-0000-0000-0000D2020000}"/>
    <cellStyle name="Normal 3 2 2 2" xfId="722" xr:uid="{00000000-0005-0000-0000-0000D3020000}"/>
    <cellStyle name="Normal 3 2 2 2 2" xfId="723" xr:uid="{00000000-0005-0000-0000-0000D4020000}"/>
    <cellStyle name="Normal 3 2 2 2 2 2" xfId="724" xr:uid="{00000000-0005-0000-0000-0000D5020000}"/>
    <cellStyle name="Normal 3 2 2 2 3" xfId="725" xr:uid="{00000000-0005-0000-0000-0000D6020000}"/>
    <cellStyle name="Normal 3 2 2 2 4" xfId="726" xr:uid="{00000000-0005-0000-0000-0000D7020000}"/>
    <cellStyle name="Normal 3 2 2 2 4 2" xfId="727" xr:uid="{00000000-0005-0000-0000-0000D8020000}"/>
    <cellStyle name="Normal 3 2 2 3" xfId="728" xr:uid="{00000000-0005-0000-0000-0000D9020000}"/>
    <cellStyle name="Normal 3 2 3" xfId="729" xr:uid="{00000000-0005-0000-0000-0000DA020000}"/>
    <cellStyle name="Normal 3 2 3 2" xfId="730" xr:uid="{00000000-0005-0000-0000-0000DB020000}"/>
    <cellStyle name="Normal 3 2 3 3" xfId="731" xr:uid="{00000000-0005-0000-0000-0000DC020000}"/>
    <cellStyle name="Normal 3 3" xfId="732" xr:uid="{00000000-0005-0000-0000-0000DD020000}"/>
    <cellStyle name="Normal 3 3 2" xfId="733" xr:uid="{00000000-0005-0000-0000-0000DE020000}"/>
    <cellStyle name="Normal 3 3 3" xfId="734" xr:uid="{00000000-0005-0000-0000-0000DF020000}"/>
    <cellStyle name="Normal 3 3 3 2" xfId="735" xr:uid="{00000000-0005-0000-0000-0000E0020000}"/>
    <cellStyle name="Normal 3 3 4" xfId="736" xr:uid="{00000000-0005-0000-0000-0000E1020000}"/>
    <cellStyle name="Normal 3 4" xfId="737" xr:uid="{00000000-0005-0000-0000-0000E2020000}"/>
    <cellStyle name="Normal 3 4 2" xfId="738" xr:uid="{00000000-0005-0000-0000-0000E3020000}"/>
    <cellStyle name="Normal 3 4 2 2" xfId="739" xr:uid="{00000000-0005-0000-0000-0000E4020000}"/>
    <cellStyle name="Normal 3 4 3" xfId="740" xr:uid="{00000000-0005-0000-0000-0000E5020000}"/>
    <cellStyle name="Normal 3 4 3 2" xfId="741" xr:uid="{00000000-0005-0000-0000-0000E6020000}"/>
    <cellStyle name="Normal 3 4 4" xfId="742" xr:uid="{00000000-0005-0000-0000-0000E7020000}"/>
    <cellStyle name="Normal 3 4 4 2" xfId="743" xr:uid="{00000000-0005-0000-0000-0000E8020000}"/>
    <cellStyle name="Normal 3 4 5" xfId="744" xr:uid="{00000000-0005-0000-0000-0000E9020000}"/>
    <cellStyle name="Normal 3 5" xfId="745" xr:uid="{00000000-0005-0000-0000-0000EA020000}"/>
    <cellStyle name="Normal 3 5 2" xfId="746" xr:uid="{00000000-0005-0000-0000-0000EB020000}"/>
    <cellStyle name="Normal 3_AGENDA DEP 2009 F" xfId="747" xr:uid="{00000000-0005-0000-0000-0000EC020000}"/>
    <cellStyle name="Normal 30" xfId="748" xr:uid="{00000000-0005-0000-0000-0000EF020000}"/>
    <cellStyle name="Normal 30 2" xfId="749" xr:uid="{00000000-0005-0000-0000-0000F0020000}"/>
    <cellStyle name="Normal 31" xfId="750" xr:uid="{00000000-0005-0000-0000-0000F1020000}"/>
    <cellStyle name="Normal 31 2" xfId="751" xr:uid="{00000000-0005-0000-0000-0000F2020000}"/>
    <cellStyle name="Normal 32" xfId="752" xr:uid="{00000000-0005-0000-0000-0000F3020000}"/>
    <cellStyle name="Normal 32 2" xfId="753" xr:uid="{00000000-0005-0000-0000-0000F4020000}"/>
    <cellStyle name="Normal 33" xfId="754" xr:uid="{00000000-0005-0000-0000-0000F5020000}"/>
    <cellStyle name="Normal 33 2" xfId="755" xr:uid="{00000000-0005-0000-0000-0000F6020000}"/>
    <cellStyle name="Normal 34" xfId="756" xr:uid="{00000000-0005-0000-0000-0000F7020000}"/>
    <cellStyle name="Normal 34 2" xfId="757" xr:uid="{00000000-0005-0000-0000-0000F8020000}"/>
    <cellStyle name="Normal 35" xfId="758" xr:uid="{00000000-0005-0000-0000-0000F9020000}"/>
    <cellStyle name="Normal 35 2" xfId="759" xr:uid="{00000000-0005-0000-0000-0000FA020000}"/>
    <cellStyle name="Normal 36" xfId="760" xr:uid="{00000000-0005-0000-0000-0000FB020000}"/>
    <cellStyle name="Normal 36 2" xfId="761" xr:uid="{00000000-0005-0000-0000-0000FC020000}"/>
    <cellStyle name="Normal 37" xfId="762" xr:uid="{00000000-0005-0000-0000-0000FD020000}"/>
    <cellStyle name="Normal 37 2" xfId="763" xr:uid="{00000000-0005-0000-0000-0000FE020000}"/>
    <cellStyle name="Normal 37 2 2" xfId="764" xr:uid="{00000000-0005-0000-0000-0000FF020000}"/>
    <cellStyle name="Normal 38" xfId="765" xr:uid="{00000000-0005-0000-0000-000000030000}"/>
    <cellStyle name="Normal 38 2" xfId="766" xr:uid="{00000000-0005-0000-0000-000001030000}"/>
    <cellStyle name="Normal 38 2 2" xfId="767" xr:uid="{00000000-0005-0000-0000-000002030000}"/>
    <cellStyle name="Normal 39" xfId="768" xr:uid="{00000000-0005-0000-0000-000003030000}"/>
    <cellStyle name="Normal 39 2" xfId="769" xr:uid="{00000000-0005-0000-0000-000004030000}"/>
    <cellStyle name="Normal 39 2 2" xfId="770" xr:uid="{00000000-0005-0000-0000-000005030000}"/>
    <cellStyle name="Normal 4" xfId="771" xr:uid="{00000000-0005-0000-0000-000006030000}"/>
    <cellStyle name="Normal 4 2" xfId="772" xr:uid="{00000000-0005-0000-0000-000007030000}"/>
    <cellStyle name="Normal 4 2 2" xfId="773" xr:uid="{00000000-0005-0000-0000-000008030000}"/>
    <cellStyle name="Normal 4 2 2 2" xfId="774" xr:uid="{00000000-0005-0000-0000-000009030000}"/>
    <cellStyle name="Normal 4 2 2 2 2" xfId="775" xr:uid="{00000000-0005-0000-0000-00000A030000}"/>
    <cellStyle name="Normal 4 2 2 2 2 2" xfId="776" xr:uid="{00000000-0005-0000-0000-00000B030000}"/>
    <cellStyle name="Normal 4 2 2 2 3" xfId="777" xr:uid="{00000000-0005-0000-0000-00000C030000}"/>
    <cellStyle name="Normal 4 2 2 2 3 2" xfId="778" xr:uid="{00000000-0005-0000-0000-00000D030000}"/>
    <cellStyle name="Normal 4 2 2 2 4" xfId="779" xr:uid="{00000000-0005-0000-0000-00000E030000}"/>
    <cellStyle name="Normal 4 2 2 2 4 2" xfId="780" xr:uid="{00000000-0005-0000-0000-00000F030000}"/>
    <cellStyle name="Normal 4 2 2 2 5" xfId="781" xr:uid="{00000000-0005-0000-0000-000010030000}"/>
    <cellStyle name="Normal 4 2 2 3" xfId="782" xr:uid="{00000000-0005-0000-0000-000011030000}"/>
    <cellStyle name="Normal 4 2 2 3 2" xfId="783" xr:uid="{00000000-0005-0000-0000-000012030000}"/>
    <cellStyle name="Normal 4 2 2 4" xfId="784" xr:uid="{00000000-0005-0000-0000-000013030000}"/>
    <cellStyle name="Normal 4 2 2 4 2" xfId="785" xr:uid="{00000000-0005-0000-0000-000014030000}"/>
    <cellStyle name="Normal 4 2 2 5" xfId="786" xr:uid="{00000000-0005-0000-0000-000015030000}"/>
    <cellStyle name="Normal 4 2 2 5 2" xfId="787" xr:uid="{00000000-0005-0000-0000-000016030000}"/>
    <cellStyle name="Normal 4 2 2 6" xfId="788" xr:uid="{00000000-0005-0000-0000-000017030000}"/>
    <cellStyle name="Normal 4 2 3" xfId="789" xr:uid="{00000000-0005-0000-0000-000018030000}"/>
    <cellStyle name="Normal 4 2 3 2" xfId="790" xr:uid="{00000000-0005-0000-0000-000019030000}"/>
    <cellStyle name="Normal 4 2 3 2 2" xfId="791" xr:uid="{00000000-0005-0000-0000-00001A030000}"/>
    <cellStyle name="Normal 4 2 3 3" xfId="792" xr:uid="{00000000-0005-0000-0000-00001B030000}"/>
    <cellStyle name="Normal 4 2 3 3 2" xfId="793" xr:uid="{00000000-0005-0000-0000-00001C030000}"/>
    <cellStyle name="Normal 4 2 3 4" xfId="794" xr:uid="{00000000-0005-0000-0000-00001D030000}"/>
    <cellStyle name="Normal 4 2 3 4 2" xfId="795" xr:uid="{00000000-0005-0000-0000-00001E030000}"/>
    <cellStyle name="Normal 4 2 3 5" xfId="796" xr:uid="{00000000-0005-0000-0000-00001F030000}"/>
    <cellStyle name="Normal 4 2 4" xfId="797" xr:uid="{00000000-0005-0000-0000-000020030000}"/>
    <cellStyle name="Normal 4 2 4 2" xfId="798" xr:uid="{00000000-0005-0000-0000-000021030000}"/>
    <cellStyle name="Normal 4 2 5" xfId="799" xr:uid="{00000000-0005-0000-0000-000022030000}"/>
    <cellStyle name="Normal 4 2 5 2" xfId="800" xr:uid="{00000000-0005-0000-0000-000023030000}"/>
    <cellStyle name="Normal 4 2 6" xfId="801" xr:uid="{00000000-0005-0000-0000-000024030000}"/>
    <cellStyle name="Normal 4 2 6 2" xfId="802" xr:uid="{00000000-0005-0000-0000-000025030000}"/>
    <cellStyle name="Normal 4 2 7" xfId="803" xr:uid="{00000000-0005-0000-0000-000026030000}"/>
    <cellStyle name="Normal 4 3" xfId="804" xr:uid="{00000000-0005-0000-0000-000027030000}"/>
    <cellStyle name="Normal 4 4" xfId="805" xr:uid="{00000000-0005-0000-0000-000028030000}"/>
    <cellStyle name="Normal 4 4 2" xfId="806" xr:uid="{00000000-0005-0000-0000-000029030000}"/>
    <cellStyle name="Normal 4 4 3" xfId="807" xr:uid="{00000000-0005-0000-0000-00002A030000}"/>
    <cellStyle name="Normal 4 4 3 2" xfId="808" xr:uid="{00000000-0005-0000-0000-00002B030000}"/>
    <cellStyle name="Normal 4 4 4" xfId="809" xr:uid="{00000000-0005-0000-0000-00002C030000}"/>
    <cellStyle name="Normal 4 5" xfId="810" xr:uid="{00000000-0005-0000-0000-00002D030000}"/>
    <cellStyle name="Normal 40" xfId="811" xr:uid="{00000000-0005-0000-0000-00002E030000}"/>
    <cellStyle name="Normal 40 2" xfId="812" xr:uid="{00000000-0005-0000-0000-00002F030000}"/>
    <cellStyle name="Normal 40 2 2" xfId="813" xr:uid="{00000000-0005-0000-0000-000030030000}"/>
    <cellStyle name="Normal 41" xfId="814" xr:uid="{00000000-0005-0000-0000-000031030000}"/>
    <cellStyle name="Normal 41 2" xfId="815" xr:uid="{00000000-0005-0000-0000-000032030000}"/>
    <cellStyle name="Normal 41 2 2" xfId="816" xr:uid="{00000000-0005-0000-0000-000033030000}"/>
    <cellStyle name="Normal 42" xfId="817" xr:uid="{00000000-0005-0000-0000-000034030000}"/>
    <cellStyle name="Normal 42 2" xfId="818" xr:uid="{00000000-0005-0000-0000-000035030000}"/>
    <cellStyle name="Normal 42 2 2" xfId="819" xr:uid="{00000000-0005-0000-0000-000036030000}"/>
    <cellStyle name="Normal 43" xfId="820" xr:uid="{00000000-0005-0000-0000-000037030000}"/>
    <cellStyle name="Normal 43 2" xfId="821" xr:uid="{00000000-0005-0000-0000-000038030000}"/>
    <cellStyle name="Normal 43 2 2" xfId="822" xr:uid="{00000000-0005-0000-0000-000039030000}"/>
    <cellStyle name="Normal 44" xfId="823" xr:uid="{00000000-0005-0000-0000-00003A030000}"/>
    <cellStyle name="Normal 44 2" xfId="824" xr:uid="{00000000-0005-0000-0000-00003B030000}"/>
    <cellStyle name="Normal 44 2 2" xfId="825" xr:uid="{00000000-0005-0000-0000-00003C030000}"/>
    <cellStyle name="Normal 45" xfId="826" xr:uid="{00000000-0005-0000-0000-00003D030000}"/>
    <cellStyle name="Normal 45 2" xfId="827" xr:uid="{00000000-0005-0000-0000-00003E030000}"/>
    <cellStyle name="Normal 45 2 2" xfId="828" xr:uid="{00000000-0005-0000-0000-00003F030000}"/>
    <cellStyle name="Normal 46" xfId="829" xr:uid="{00000000-0005-0000-0000-000040030000}"/>
    <cellStyle name="Normal 46 2" xfId="830" xr:uid="{00000000-0005-0000-0000-000041030000}"/>
    <cellStyle name="Normal 46 2 2" xfId="831" xr:uid="{00000000-0005-0000-0000-000042030000}"/>
    <cellStyle name="Normal 47" xfId="832" xr:uid="{00000000-0005-0000-0000-000043030000}"/>
    <cellStyle name="Normal 47 2" xfId="833" xr:uid="{00000000-0005-0000-0000-000044030000}"/>
    <cellStyle name="Normal 47 2 2" xfId="834" xr:uid="{00000000-0005-0000-0000-000045030000}"/>
    <cellStyle name="Normal 48" xfId="835" xr:uid="{00000000-0005-0000-0000-000046030000}"/>
    <cellStyle name="Normal 48 2" xfId="836" xr:uid="{00000000-0005-0000-0000-000047030000}"/>
    <cellStyle name="Normal 48 2 2" xfId="837" xr:uid="{00000000-0005-0000-0000-000048030000}"/>
    <cellStyle name="Normal 49" xfId="838" xr:uid="{00000000-0005-0000-0000-000049030000}"/>
    <cellStyle name="Normal 49 2" xfId="839" xr:uid="{00000000-0005-0000-0000-00004A030000}"/>
    <cellStyle name="Normal 49 2 2" xfId="840" xr:uid="{00000000-0005-0000-0000-00004B030000}"/>
    <cellStyle name="Normal 5" xfId="841" xr:uid="{00000000-0005-0000-0000-00004C030000}"/>
    <cellStyle name="Normal 5 2" xfId="842" xr:uid="{00000000-0005-0000-0000-00004D030000}"/>
    <cellStyle name="Normal 5 2 2" xfId="843" xr:uid="{00000000-0005-0000-0000-00004E030000}"/>
    <cellStyle name="Normal 5 2 2 2" xfId="844" xr:uid="{00000000-0005-0000-0000-00004F030000}"/>
    <cellStyle name="Normal 5 2 2 2 2" xfId="845" xr:uid="{00000000-0005-0000-0000-000050030000}"/>
    <cellStyle name="Normal 5 2 2 3" xfId="846" xr:uid="{00000000-0005-0000-0000-000051030000}"/>
    <cellStyle name="Normal 5 2 2 3 2" xfId="847" xr:uid="{00000000-0005-0000-0000-000052030000}"/>
    <cellStyle name="Normal 5 2 2 4" xfId="848" xr:uid="{00000000-0005-0000-0000-000053030000}"/>
    <cellStyle name="Normal 5 2 2 4 2" xfId="849" xr:uid="{00000000-0005-0000-0000-000054030000}"/>
    <cellStyle name="Normal 5 2 2 5" xfId="850" xr:uid="{00000000-0005-0000-0000-000055030000}"/>
    <cellStyle name="Normal 5 2 3" xfId="851" xr:uid="{00000000-0005-0000-0000-000056030000}"/>
    <cellStyle name="Normal 5 2 4" xfId="852" xr:uid="{00000000-0005-0000-0000-000057030000}"/>
    <cellStyle name="Normal 5 2 4 2" xfId="853" xr:uid="{00000000-0005-0000-0000-000058030000}"/>
    <cellStyle name="Normal 5 3" xfId="854" xr:uid="{00000000-0005-0000-0000-000059030000}"/>
    <cellStyle name="Normal 5 3 2" xfId="855" xr:uid="{00000000-0005-0000-0000-00005A030000}"/>
    <cellStyle name="Normal 5 3 3" xfId="856" xr:uid="{00000000-0005-0000-0000-00005B030000}"/>
    <cellStyle name="Normal 5 3 3 2" xfId="857" xr:uid="{00000000-0005-0000-0000-00005C030000}"/>
    <cellStyle name="Normal 5 4" xfId="858" xr:uid="{00000000-0005-0000-0000-00005D030000}"/>
    <cellStyle name="Normal 5 5" xfId="859" xr:uid="{00000000-0005-0000-0000-00005E030000}"/>
    <cellStyle name="Normal 5 5 2" xfId="860" xr:uid="{00000000-0005-0000-0000-00005F030000}"/>
    <cellStyle name="Normal 5 5 2 2" xfId="861" xr:uid="{00000000-0005-0000-0000-000060030000}"/>
    <cellStyle name="Normal 5 5 2 2 2" xfId="862" xr:uid="{00000000-0005-0000-0000-000061030000}"/>
    <cellStyle name="Normal 5 5 2 2 2 2" xfId="863" xr:uid="{00000000-0005-0000-0000-000062030000}"/>
    <cellStyle name="Normal 5 5 2 2 3" xfId="864" xr:uid="{00000000-0005-0000-0000-000063030000}"/>
    <cellStyle name="Normal 5 5 2 2 3 2" xfId="865" xr:uid="{00000000-0005-0000-0000-000064030000}"/>
    <cellStyle name="Normal 5 5 2 2 4" xfId="866" xr:uid="{00000000-0005-0000-0000-000065030000}"/>
    <cellStyle name="Normal 5 5 2 2 4 2" xfId="867" xr:uid="{00000000-0005-0000-0000-000066030000}"/>
    <cellStyle name="Normal 5 5 2 2 5" xfId="868" xr:uid="{00000000-0005-0000-0000-000067030000}"/>
    <cellStyle name="Normal 5 5 2 3" xfId="869" xr:uid="{00000000-0005-0000-0000-000068030000}"/>
    <cellStyle name="Normal 5 5 2 3 2" xfId="870" xr:uid="{00000000-0005-0000-0000-000069030000}"/>
    <cellStyle name="Normal 5 5 2 4" xfId="871" xr:uid="{00000000-0005-0000-0000-00006A030000}"/>
    <cellStyle name="Normal 5 5 2 4 2" xfId="872" xr:uid="{00000000-0005-0000-0000-00006B030000}"/>
    <cellStyle name="Normal 5 5 2 5" xfId="873" xr:uid="{00000000-0005-0000-0000-00006C030000}"/>
    <cellStyle name="Normal 5 5 2 5 2" xfId="874" xr:uid="{00000000-0005-0000-0000-00006D030000}"/>
    <cellStyle name="Normal 5 5 2 6" xfId="875" xr:uid="{00000000-0005-0000-0000-00006E030000}"/>
    <cellStyle name="Normal 5 5 3" xfId="876" xr:uid="{00000000-0005-0000-0000-00006F030000}"/>
    <cellStyle name="Normal 5 5 3 2" xfId="877" xr:uid="{00000000-0005-0000-0000-000070030000}"/>
    <cellStyle name="Normal 5 5 3 2 2" xfId="878" xr:uid="{00000000-0005-0000-0000-000071030000}"/>
    <cellStyle name="Normal 5 5 3 3" xfId="879" xr:uid="{00000000-0005-0000-0000-000072030000}"/>
    <cellStyle name="Normal 5 5 3 3 2" xfId="880" xr:uid="{00000000-0005-0000-0000-000073030000}"/>
    <cellStyle name="Normal 5 5 3 4" xfId="881" xr:uid="{00000000-0005-0000-0000-000074030000}"/>
    <cellStyle name="Normal 5 5 3 4 2" xfId="882" xr:uid="{00000000-0005-0000-0000-000075030000}"/>
    <cellStyle name="Normal 5 5 3 5" xfId="883" xr:uid="{00000000-0005-0000-0000-000076030000}"/>
    <cellStyle name="Normal 5 5 4" xfId="884" xr:uid="{00000000-0005-0000-0000-000077030000}"/>
    <cellStyle name="Normal 5 5 4 2" xfId="885" xr:uid="{00000000-0005-0000-0000-000078030000}"/>
    <cellStyle name="Normal 5 5 5" xfId="886" xr:uid="{00000000-0005-0000-0000-000079030000}"/>
    <cellStyle name="Normal 5 5 5 2" xfId="887" xr:uid="{00000000-0005-0000-0000-00007A030000}"/>
    <cellStyle name="Normal 5 5 5 2 2" xfId="888" xr:uid="{00000000-0005-0000-0000-00007B030000}"/>
    <cellStyle name="Normal 5 5 5 3" xfId="889" xr:uid="{00000000-0005-0000-0000-00007C030000}"/>
    <cellStyle name="Normal 5 5 5 3 2" xfId="890" xr:uid="{00000000-0005-0000-0000-00007D030000}"/>
    <cellStyle name="Normal 5 5 5 3 2 2" xfId="891" xr:uid="{00000000-0005-0000-0000-00007E030000}"/>
    <cellStyle name="Normal 5 5 5 3 3" xfId="892" xr:uid="{00000000-0005-0000-0000-00007F030000}"/>
    <cellStyle name="Normal 5 5 5 4" xfId="893" xr:uid="{00000000-0005-0000-0000-000080030000}"/>
    <cellStyle name="Normal 5 5 5 4 2" xfId="894" xr:uid="{00000000-0005-0000-0000-000081030000}"/>
    <cellStyle name="Normal 5 5 5 4 3" xfId="895" xr:uid="{00000000-0005-0000-0000-000082030000}"/>
    <cellStyle name="Normal 5 5 5 4 3 2" xfId="896" xr:uid="{00000000-0005-0000-0000-000083030000}"/>
    <cellStyle name="Normal 5 5 5 4 3 2 2" xfId="897" xr:uid="{00000000-0005-0000-0000-000084030000}"/>
    <cellStyle name="Normal 5 5 5 4 3 2 2 2" xfId="898" xr:uid="{00000000-0005-0000-0000-000085030000}"/>
    <cellStyle name="Normal 5 5 5 4 3 2 2 2 2" xfId="899" xr:uid="{00000000-0005-0000-0000-000086030000}"/>
    <cellStyle name="Normal 5 5 5 4 3 2 2 2 3" xfId="900" xr:uid="{00000000-0005-0000-0000-000087030000}"/>
    <cellStyle name="Normal 5 5 5 4 3 2 2 2 4" xfId="901" xr:uid="{00000000-0005-0000-0000-000088030000}"/>
    <cellStyle name="Normal 5 5 5 4 3 2 2 2 4 2" xfId="902" xr:uid="{00000000-0005-0000-0000-000089030000}"/>
    <cellStyle name="Normal 5 5 5 4 3 2 2 2 4 2 2" xfId="903" xr:uid="{00000000-0005-0000-0000-00008A030000}"/>
    <cellStyle name="Normal 5 5 5 4 3 2 2 2 4 2 2 2" xfId="904" xr:uid="{00000000-0005-0000-0000-00008B030000}"/>
    <cellStyle name="Normal 5 5 5 4 3 2 2 2 4 2 2 2 2" xfId="905" xr:uid="{00000000-0005-0000-0000-00008C030000}"/>
    <cellStyle name="Normal 5 5 5 4 3 2 2 2 4 2 2 2 2 2" xfId="906" xr:uid="{00000000-0005-0000-0000-00008D030000}"/>
    <cellStyle name="Normal 5 5 5 4 3 2 2 2 4 2 2 2 2 2 2" xfId="907" xr:uid="{00000000-0005-0000-0000-00008E030000}"/>
    <cellStyle name="Normal 5 5 5 4 3 2 2 2 4 2 2 2 2 2 2 2" xfId="908" xr:uid="{00000000-0005-0000-0000-00008F030000}"/>
    <cellStyle name="Normal 5 5 5 4 3 2 2 2 4 2 2 2 2 2 2 2 2 2 2" xfId="909" xr:uid="{00000000-0005-0000-0000-000090030000}"/>
    <cellStyle name="Normal 5 5 5 4 3 2 2 2 4 2 2 2 2 2 2 2 2 2 2 2" xfId="1378" xr:uid="{46067424-D179-4E54-A156-7C19A99BBAE2}"/>
    <cellStyle name="Normal 5 5 5 4 3 2 2 2 4 2 2 2 2 2 2 2 2 2 2 2 2" xfId="1390" xr:uid="{A3915EDA-852C-4D6A-BA24-002D3A911C48}"/>
    <cellStyle name="Normal 5 5 5 5" xfId="910" xr:uid="{00000000-0005-0000-0000-000091030000}"/>
    <cellStyle name="Normal 5 5 6" xfId="911" xr:uid="{00000000-0005-0000-0000-000092030000}"/>
    <cellStyle name="Normal 5 5 6 2" xfId="912" xr:uid="{00000000-0005-0000-0000-000093030000}"/>
    <cellStyle name="Normal 5 5 6 2 2" xfId="913" xr:uid="{00000000-0005-0000-0000-000094030000}"/>
    <cellStyle name="Normal 5 5 6 3" xfId="914" xr:uid="{00000000-0005-0000-0000-000095030000}"/>
    <cellStyle name="Normal 5 5 7" xfId="915" xr:uid="{00000000-0005-0000-0000-000096030000}"/>
    <cellStyle name="Normal 5 5 7 2" xfId="916" xr:uid="{00000000-0005-0000-0000-000097030000}"/>
    <cellStyle name="Normal 5 5 7 3" xfId="917" xr:uid="{00000000-0005-0000-0000-000098030000}"/>
    <cellStyle name="Normal 5 5 7 3 2" xfId="918" xr:uid="{00000000-0005-0000-0000-000099030000}"/>
    <cellStyle name="Normal 5 5 7 3 2 2" xfId="919" xr:uid="{00000000-0005-0000-0000-00009A030000}"/>
    <cellStyle name="Normal 5 5 7 3 2 2 2" xfId="920" xr:uid="{00000000-0005-0000-0000-00009B030000}"/>
    <cellStyle name="Normal 5 5 7 3 2 2 2 2" xfId="921" xr:uid="{00000000-0005-0000-0000-00009C030000}"/>
    <cellStyle name="Normal 5 5 7 3 2 2 2 3" xfId="922" xr:uid="{00000000-0005-0000-0000-00009D030000}"/>
    <cellStyle name="Normal 5 5 7 3 2 2 2 4" xfId="923" xr:uid="{00000000-0005-0000-0000-00009E030000}"/>
    <cellStyle name="Normal 5 5 7 3 2 2 2 4 2" xfId="924" xr:uid="{00000000-0005-0000-0000-00009F030000}"/>
    <cellStyle name="Normal 5 5 7 3 2 2 2 4 2 2" xfId="925" xr:uid="{00000000-0005-0000-0000-0000A0030000}"/>
    <cellStyle name="Normal 5 5 7 3 2 2 2 4 2 2 2" xfId="926" xr:uid="{00000000-0005-0000-0000-0000A1030000}"/>
    <cellStyle name="Normal 5 5 7 3 2 2 2 4 2 2 2 2" xfId="927" xr:uid="{00000000-0005-0000-0000-0000A2030000}"/>
    <cellStyle name="Normal 5 5 7 3 2 2 2 4 2 2 2 2 2" xfId="928" xr:uid="{00000000-0005-0000-0000-0000A3030000}"/>
    <cellStyle name="Normal 5 5 7 3 2 2 2 4 2 2 2 2 2 2" xfId="929" xr:uid="{00000000-0005-0000-0000-0000A4030000}"/>
    <cellStyle name="Normal 5 5 8" xfId="930" xr:uid="{00000000-0005-0000-0000-0000A5030000}"/>
    <cellStyle name="Normal 5 6" xfId="931" xr:uid="{00000000-0005-0000-0000-0000A6030000}"/>
    <cellStyle name="Normal 5 6 2" xfId="932" xr:uid="{00000000-0005-0000-0000-0000A7030000}"/>
    <cellStyle name="Normal 50" xfId="933" xr:uid="{00000000-0005-0000-0000-0000A8030000}"/>
    <cellStyle name="Normal 50 2" xfId="934" xr:uid="{00000000-0005-0000-0000-0000A9030000}"/>
    <cellStyle name="Normal 50 2 2" xfId="935" xr:uid="{00000000-0005-0000-0000-0000AA030000}"/>
    <cellStyle name="Normal 51" xfId="936" xr:uid="{00000000-0005-0000-0000-0000AB030000}"/>
    <cellStyle name="Normal 51 2" xfId="937" xr:uid="{00000000-0005-0000-0000-0000AC030000}"/>
    <cellStyle name="Normal 51 2 2" xfId="938" xr:uid="{00000000-0005-0000-0000-0000AD030000}"/>
    <cellStyle name="Normal 52" xfId="939" xr:uid="{00000000-0005-0000-0000-0000AE030000}"/>
    <cellStyle name="Normal 52 2" xfId="940" xr:uid="{00000000-0005-0000-0000-0000AF030000}"/>
    <cellStyle name="Normal 52 2 2" xfId="941" xr:uid="{00000000-0005-0000-0000-0000B0030000}"/>
    <cellStyle name="Normal 53" xfId="942" xr:uid="{00000000-0005-0000-0000-0000B1030000}"/>
    <cellStyle name="Normal 53 2" xfId="943" xr:uid="{00000000-0005-0000-0000-0000B2030000}"/>
    <cellStyle name="Normal 53 2 2" xfId="944" xr:uid="{00000000-0005-0000-0000-0000B3030000}"/>
    <cellStyle name="Normal 54" xfId="945" xr:uid="{00000000-0005-0000-0000-0000B4030000}"/>
    <cellStyle name="Normal 54 2" xfId="946" xr:uid="{00000000-0005-0000-0000-0000B5030000}"/>
    <cellStyle name="Normal 54 2 2" xfId="947" xr:uid="{00000000-0005-0000-0000-0000B6030000}"/>
    <cellStyle name="Normal 55" xfId="948" xr:uid="{00000000-0005-0000-0000-0000B7030000}"/>
    <cellStyle name="Normal 55 2" xfId="949" xr:uid="{00000000-0005-0000-0000-0000B8030000}"/>
    <cellStyle name="Normal 55 2 2" xfId="950" xr:uid="{00000000-0005-0000-0000-0000B9030000}"/>
    <cellStyle name="Normal 56" xfId="951" xr:uid="{00000000-0005-0000-0000-0000BA030000}"/>
    <cellStyle name="Normal 56 2" xfId="952" xr:uid="{00000000-0005-0000-0000-0000BB030000}"/>
    <cellStyle name="Normal 56 2 2" xfId="953" xr:uid="{00000000-0005-0000-0000-0000BC030000}"/>
    <cellStyle name="Normal 57" xfId="954" xr:uid="{00000000-0005-0000-0000-0000BD030000}"/>
    <cellStyle name="Normal 57 2" xfId="955" xr:uid="{00000000-0005-0000-0000-0000BE030000}"/>
    <cellStyle name="Normal 57 2 2" xfId="956" xr:uid="{00000000-0005-0000-0000-0000BF030000}"/>
    <cellStyle name="Normal 58" xfId="957" xr:uid="{00000000-0005-0000-0000-0000C0030000}"/>
    <cellStyle name="Normal 58 2" xfId="958" xr:uid="{00000000-0005-0000-0000-0000C1030000}"/>
    <cellStyle name="Normal 58 2 2" xfId="959" xr:uid="{00000000-0005-0000-0000-0000C2030000}"/>
    <cellStyle name="Normal 59" xfId="960" xr:uid="{00000000-0005-0000-0000-0000C3030000}"/>
    <cellStyle name="Normal 59 2" xfId="961" xr:uid="{00000000-0005-0000-0000-0000C4030000}"/>
    <cellStyle name="Normal 59 2 2" xfId="962" xr:uid="{00000000-0005-0000-0000-0000C5030000}"/>
    <cellStyle name="Normal 6" xfId="963" xr:uid="{00000000-0005-0000-0000-0000C6030000}"/>
    <cellStyle name="Normal 6 2" xfId="964" xr:uid="{00000000-0005-0000-0000-0000C7030000}"/>
    <cellStyle name="Normal 60" xfId="965" xr:uid="{00000000-0005-0000-0000-0000C8030000}"/>
    <cellStyle name="Normal 60 2" xfId="966" xr:uid="{00000000-0005-0000-0000-0000C9030000}"/>
    <cellStyle name="Normal 60 2 2" xfId="967" xr:uid="{00000000-0005-0000-0000-0000CA030000}"/>
    <cellStyle name="Normal 61" xfId="968" xr:uid="{00000000-0005-0000-0000-0000CB030000}"/>
    <cellStyle name="Normal 61 2" xfId="969" xr:uid="{00000000-0005-0000-0000-0000CC030000}"/>
    <cellStyle name="Normal 61 2 2" xfId="970" xr:uid="{00000000-0005-0000-0000-0000CD030000}"/>
    <cellStyle name="Normal 62" xfId="971" xr:uid="{00000000-0005-0000-0000-0000CE030000}"/>
    <cellStyle name="Normal 62 2" xfId="972" xr:uid="{00000000-0005-0000-0000-0000CF030000}"/>
    <cellStyle name="Normal 62 2 2" xfId="973" xr:uid="{00000000-0005-0000-0000-0000D0030000}"/>
    <cellStyle name="Normal 63" xfId="974" xr:uid="{00000000-0005-0000-0000-0000D1030000}"/>
    <cellStyle name="Normal 63 2" xfId="975" xr:uid="{00000000-0005-0000-0000-0000D2030000}"/>
    <cellStyle name="Normal 63 2 2" xfId="976" xr:uid="{00000000-0005-0000-0000-0000D3030000}"/>
    <cellStyle name="Normal 64" xfId="977" xr:uid="{00000000-0005-0000-0000-0000D4030000}"/>
    <cellStyle name="Normal 64 2" xfId="978" xr:uid="{00000000-0005-0000-0000-0000D5030000}"/>
    <cellStyle name="Normal 64 2 2" xfId="979" xr:uid="{00000000-0005-0000-0000-0000D6030000}"/>
    <cellStyle name="Normal 65" xfId="980" xr:uid="{00000000-0005-0000-0000-0000D7030000}"/>
    <cellStyle name="Normal 65 2" xfId="981" xr:uid="{00000000-0005-0000-0000-0000D8030000}"/>
    <cellStyle name="Normal 65 2 2" xfId="982" xr:uid="{00000000-0005-0000-0000-0000D9030000}"/>
    <cellStyle name="Normal 66" xfId="983" xr:uid="{00000000-0005-0000-0000-0000DA030000}"/>
    <cellStyle name="Normal 66 2" xfId="984" xr:uid="{00000000-0005-0000-0000-0000DB030000}"/>
    <cellStyle name="Normal 66 2 2" xfId="985" xr:uid="{00000000-0005-0000-0000-0000DC030000}"/>
    <cellStyle name="Normal 67" xfId="986" xr:uid="{00000000-0005-0000-0000-0000DD030000}"/>
    <cellStyle name="Normal 67 2" xfId="987" xr:uid="{00000000-0005-0000-0000-0000DE030000}"/>
    <cellStyle name="Normal 67 2 2" xfId="988" xr:uid="{00000000-0005-0000-0000-0000DF030000}"/>
    <cellStyle name="Normal 68" xfId="989" xr:uid="{00000000-0005-0000-0000-0000E0030000}"/>
    <cellStyle name="Normal 68 2" xfId="990" xr:uid="{00000000-0005-0000-0000-0000E1030000}"/>
    <cellStyle name="Normal 68 2 2" xfId="991" xr:uid="{00000000-0005-0000-0000-0000E2030000}"/>
    <cellStyle name="Normal 69" xfId="992" xr:uid="{00000000-0005-0000-0000-0000E3030000}"/>
    <cellStyle name="Normal 69 2" xfId="993" xr:uid="{00000000-0005-0000-0000-0000E4030000}"/>
    <cellStyle name="Normal 69 2 2" xfId="994" xr:uid="{00000000-0005-0000-0000-0000E5030000}"/>
    <cellStyle name="Normal 7" xfId="995" xr:uid="{00000000-0005-0000-0000-0000E6030000}"/>
    <cellStyle name="Normal 7 2" xfId="996" xr:uid="{00000000-0005-0000-0000-0000E7030000}"/>
    <cellStyle name="Normal 7 2 2" xfId="997" xr:uid="{00000000-0005-0000-0000-0000E8030000}"/>
    <cellStyle name="Normal 7 2 2 2" xfId="998" xr:uid="{00000000-0005-0000-0000-0000E9030000}"/>
    <cellStyle name="Normal 7 2 2 2 2" xfId="999" xr:uid="{00000000-0005-0000-0000-0000EA030000}"/>
    <cellStyle name="Normal 7 2 2 2 2 2" xfId="1000" xr:uid="{00000000-0005-0000-0000-0000EB030000}"/>
    <cellStyle name="Normal 7 2 2 2 3" xfId="1001" xr:uid="{00000000-0005-0000-0000-0000EC030000}"/>
    <cellStyle name="Normal 7 2 2 2 3 2" xfId="1002" xr:uid="{00000000-0005-0000-0000-0000ED030000}"/>
    <cellStyle name="Normal 7 2 2 2 4" xfId="1003" xr:uid="{00000000-0005-0000-0000-0000EE030000}"/>
    <cellStyle name="Normal 7 2 2 2 4 2" xfId="1004" xr:uid="{00000000-0005-0000-0000-0000EF030000}"/>
    <cellStyle name="Normal 7 2 2 2 5" xfId="1005" xr:uid="{00000000-0005-0000-0000-0000F0030000}"/>
    <cellStyle name="Normal 7 2 2 3" xfId="1006" xr:uid="{00000000-0005-0000-0000-0000F1030000}"/>
    <cellStyle name="Normal 7 2 2 3 2" xfId="1007" xr:uid="{00000000-0005-0000-0000-0000F2030000}"/>
    <cellStyle name="Normal 7 2 2 4" xfId="1008" xr:uid="{00000000-0005-0000-0000-0000F3030000}"/>
    <cellStyle name="Normal 7 2 2 4 2" xfId="1009" xr:uid="{00000000-0005-0000-0000-0000F4030000}"/>
    <cellStyle name="Normal 7 2 2 5" xfId="1010" xr:uid="{00000000-0005-0000-0000-0000F5030000}"/>
    <cellStyle name="Normal 7 2 2 5 2" xfId="1011" xr:uid="{00000000-0005-0000-0000-0000F6030000}"/>
    <cellStyle name="Normal 7 2 2 6" xfId="1012" xr:uid="{00000000-0005-0000-0000-0000F7030000}"/>
    <cellStyle name="Normal 7 2 3" xfId="1013" xr:uid="{00000000-0005-0000-0000-0000F8030000}"/>
    <cellStyle name="Normal 7 2 3 2" xfId="1014" xr:uid="{00000000-0005-0000-0000-0000F9030000}"/>
    <cellStyle name="Normal 7 2 3 2 2" xfId="1015" xr:uid="{00000000-0005-0000-0000-0000FA030000}"/>
    <cellStyle name="Normal 7 2 3 3" xfId="1016" xr:uid="{00000000-0005-0000-0000-0000FB030000}"/>
    <cellStyle name="Normal 7 2 3 3 2" xfId="1017" xr:uid="{00000000-0005-0000-0000-0000FC030000}"/>
    <cellStyle name="Normal 7 2 3 4" xfId="1018" xr:uid="{00000000-0005-0000-0000-0000FD030000}"/>
    <cellStyle name="Normal 7 2 3 4 2" xfId="1019" xr:uid="{00000000-0005-0000-0000-0000FE030000}"/>
    <cellStyle name="Normal 7 2 3 5" xfId="1020" xr:uid="{00000000-0005-0000-0000-0000FF030000}"/>
    <cellStyle name="Normal 7 2 4" xfId="1021" xr:uid="{00000000-0005-0000-0000-000000040000}"/>
    <cellStyle name="Normal 7 2 4 2" xfId="1022" xr:uid="{00000000-0005-0000-0000-000001040000}"/>
    <cellStyle name="Normal 7 2 5" xfId="1023" xr:uid="{00000000-0005-0000-0000-000002040000}"/>
    <cellStyle name="Normal 7 2 5 2" xfId="1024" xr:uid="{00000000-0005-0000-0000-000003040000}"/>
    <cellStyle name="Normal 7 2 6" xfId="1025" xr:uid="{00000000-0005-0000-0000-000004040000}"/>
    <cellStyle name="Normal 7 2 6 2" xfId="1026" xr:uid="{00000000-0005-0000-0000-000005040000}"/>
    <cellStyle name="Normal 7 2 7" xfId="1027" xr:uid="{00000000-0005-0000-0000-000006040000}"/>
    <cellStyle name="Normal 7 3" xfId="1028" xr:uid="{00000000-0005-0000-0000-000007040000}"/>
    <cellStyle name="Normal 7 3 2" xfId="1029" xr:uid="{00000000-0005-0000-0000-000008040000}"/>
    <cellStyle name="Normal 7 3 2 2" xfId="1030" xr:uid="{00000000-0005-0000-0000-000009040000}"/>
    <cellStyle name="Normal 7 3 2 2 2" xfId="1031" xr:uid="{00000000-0005-0000-0000-00000A040000}"/>
    <cellStyle name="Normal 7 3 2 3" xfId="1032" xr:uid="{00000000-0005-0000-0000-00000B040000}"/>
    <cellStyle name="Normal 7 3 2 3 2" xfId="1033" xr:uid="{00000000-0005-0000-0000-00000C040000}"/>
    <cellStyle name="Normal 7 3 2 4" xfId="1034" xr:uid="{00000000-0005-0000-0000-00000D040000}"/>
    <cellStyle name="Normal 7 3 2 4 2" xfId="1035" xr:uid="{00000000-0005-0000-0000-00000E040000}"/>
    <cellStyle name="Normal 7 3 2 5" xfId="1036" xr:uid="{00000000-0005-0000-0000-00000F040000}"/>
    <cellStyle name="Normal 7 3 3" xfId="1037" xr:uid="{00000000-0005-0000-0000-000010040000}"/>
    <cellStyle name="Normal 7 3 3 2" xfId="1038" xr:uid="{00000000-0005-0000-0000-000011040000}"/>
    <cellStyle name="Normal 7 3 3 2 2" xfId="1039" xr:uid="{00000000-0005-0000-0000-000012040000}"/>
    <cellStyle name="Normal 7 3 3 2 2 2" xfId="1040" xr:uid="{00000000-0005-0000-0000-000013040000}"/>
    <cellStyle name="Normal 7 3 3 2 2 2 2" xfId="1041" xr:uid="{00000000-0005-0000-0000-000014040000}"/>
    <cellStyle name="Normal 7 3 3 2 2 2 2 2" xfId="1042" xr:uid="{00000000-0005-0000-0000-000015040000}"/>
    <cellStyle name="Normal 7 3 3 2 2 2 2 2 3 2 2 2 2 2 2" xfId="1043" xr:uid="{00000000-0005-0000-0000-000016040000}"/>
    <cellStyle name="Normal 7 3 3 2 2 2 2 2 3 2 2 3 2 2 2" xfId="1044" xr:uid="{00000000-0005-0000-0000-000017040000}"/>
    <cellStyle name="Normal 7 3 3 2 2 2 3" xfId="1045" xr:uid="{00000000-0005-0000-0000-000018040000}"/>
    <cellStyle name="Normal 7 3 3 2 2 3" xfId="1046" xr:uid="{00000000-0005-0000-0000-000019040000}"/>
    <cellStyle name="Normal 7 3 3 2 3" xfId="1047" xr:uid="{00000000-0005-0000-0000-00001A040000}"/>
    <cellStyle name="Normal 7 3 3 2 3 2" xfId="1048" xr:uid="{00000000-0005-0000-0000-00001B040000}"/>
    <cellStyle name="Normal 7 3 3 2 3 2 2" xfId="1049" xr:uid="{00000000-0005-0000-0000-00001C040000}"/>
    <cellStyle name="Normal 7 3 3 2 3 2 2 2" xfId="1050" xr:uid="{00000000-0005-0000-0000-00001D040000}"/>
    <cellStyle name="Normal 7 3 3 2 3 2 2 2 2 2 4 2 4 2" xfId="1051" xr:uid="{00000000-0005-0000-0000-00001E040000}"/>
    <cellStyle name="Normal 7 3 3 2 3 2 3" xfId="1052" xr:uid="{00000000-0005-0000-0000-00001F040000}"/>
    <cellStyle name="Normal 7 3 3 2 3 3" xfId="1053" xr:uid="{00000000-0005-0000-0000-000020040000}"/>
    <cellStyle name="Normal 7 3 3 2 4" xfId="1054" xr:uid="{00000000-0005-0000-0000-000021040000}"/>
    <cellStyle name="Normal 7 3 3 2 4 2" xfId="1055" xr:uid="{00000000-0005-0000-0000-000022040000}"/>
    <cellStyle name="Normal 7 3 3 2 5" xfId="1056" xr:uid="{00000000-0005-0000-0000-000023040000}"/>
    <cellStyle name="Normal 7 3 3 3" xfId="1057" xr:uid="{00000000-0005-0000-0000-000024040000}"/>
    <cellStyle name="Normal 7 3 3 3 2" xfId="1058" xr:uid="{00000000-0005-0000-0000-000025040000}"/>
    <cellStyle name="Normal 7 3 3 4" xfId="1059" xr:uid="{00000000-0005-0000-0000-000026040000}"/>
    <cellStyle name="Normal 7 3 3 4 2" xfId="1060" xr:uid="{00000000-0005-0000-0000-000027040000}"/>
    <cellStyle name="Normal 7 3 3 5" xfId="1061" xr:uid="{00000000-0005-0000-0000-000028040000}"/>
    <cellStyle name="Normal 7 3 3 5 2" xfId="1062" xr:uid="{00000000-0005-0000-0000-000029040000}"/>
    <cellStyle name="Normal 7 3 3 6" xfId="1063" xr:uid="{00000000-0005-0000-0000-00002A040000}"/>
    <cellStyle name="Normal 7 3 4" xfId="1064" xr:uid="{00000000-0005-0000-0000-00002B040000}"/>
    <cellStyle name="Normal 7 3 4 2" xfId="1065" xr:uid="{00000000-0005-0000-0000-00002C040000}"/>
    <cellStyle name="Normal 7 3 5" xfId="1066" xr:uid="{00000000-0005-0000-0000-00002D040000}"/>
    <cellStyle name="Normal 7 3 5 2" xfId="1067" xr:uid="{00000000-0005-0000-0000-00002E040000}"/>
    <cellStyle name="Normal 7 3 6" xfId="1068" xr:uid="{00000000-0005-0000-0000-00002F040000}"/>
    <cellStyle name="Normal 7 3 6 2" xfId="1069" xr:uid="{00000000-0005-0000-0000-000030040000}"/>
    <cellStyle name="Normal 7 3 7" xfId="1070" xr:uid="{00000000-0005-0000-0000-000031040000}"/>
    <cellStyle name="Normal 7_ANEXO_1ER_INFORME_2009-2013(1)" xfId="1071" xr:uid="{00000000-0005-0000-0000-000032040000}"/>
    <cellStyle name="Normal 70" xfId="1072" xr:uid="{00000000-0005-0000-0000-000033040000}"/>
    <cellStyle name="Normal 70 2" xfId="1073" xr:uid="{00000000-0005-0000-0000-000034040000}"/>
    <cellStyle name="Normal 70 2 2" xfId="1074" xr:uid="{00000000-0005-0000-0000-000035040000}"/>
    <cellStyle name="Normal 71" xfId="1075" xr:uid="{00000000-0005-0000-0000-000036040000}"/>
    <cellStyle name="Normal 71 2" xfId="1076" xr:uid="{00000000-0005-0000-0000-000037040000}"/>
    <cellStyle name="Normal 71 2 2" xfId="1077" xr:uid="{00000000-0005-0000-0000-000038040000}"/>
    <cellStyle name="Normal 72" xfId="1078" xr:uid="{00000000-0005-0000-0000-000039040000}"/>
    <cellStyle name="Normal 72 2" xfId="1079" xr:uid="{00000000-0005-0000-0000-00003A040000}"/>
    <cellStyle name="Normal 72 2 2" xfId="1080" xr:uid="{00000000-0005-0000-0000-00003B040000}"/>
    <cellStyle name="Normal 73" xfId="1081" xr:uid="{00000000-0005-0000-0000-00003C040000}"/>
    <cellStyle name="Normal 73 2" xfId="1082" xr:uid="{00000000-0005-0000-0000-00003D040000}"/>
    <cellStyle name="Normal 73 2 2" xfId="1083" xr:uid="{00000000-0005-0000-0000-00003E040000}"/>
    <cellStyle name="Normal 74" xfId="1084" xr:uid="{00000000-0005-0000-0000-00003F040000}"/>
    <cellStyle name="Normal 74 2" xfId="1085" xr:uid="{00000000-0005-0000-0000-000040040000}"/>
    <cellStyle name="Normal 74 2 2" xfId="1086" xr:uid="{00000000-0005-0000-0000-000041040000}"/>
    <cellStyle name="Normal 75" xfId="1087" xr:uid="{00000000-0005-0000-0000-000042040000}"/>
    <cellStyle name="Normal 75 2" xfId="1088" xr:uid="{00000000-0005-0000-0000-000043040000}"/>
    <cellStyle name="Normal 75 2 2" xfId="1089" xr:uid="{00000000-0005-0000-0000-000044040000}"/>
    <cellStyle name="Normal 76" xfId="1090" xr:uid="{00000000-0005-0000-0000-000045040000}"/>
    <cellStyle name="Normal 76 2" xfId="1091" xr:uid="{00000000-0005-0000-0000-000046040000}"/>
    <cellStyle name="Normal 76 2 2" xfId="1092" xr:uid="{00000000-0005-0000-0000-000047040000}"/>
    <cellStyle name="Normal 77" xfId="1093" xr:uid="{00000000-0005-0000-0000-000048040000}"/>
    <cellStyle name="Normal 77 2" xfId="1094" xr:uid="{00000000-0005-0000-0000-000049040000}"/>
    <cellStyle name="Normal 77 2 2" xfId="1095" xr:uid="{00000000-0005-0000-0000-00004A040000}"/>
    <cellStyle name="Normal 78" xfId="1096" xr:uid="{00000000-0005-0000-0000-00004B040000}"/>
    <cellStyle name="Normal 78 2" xfId="1097" xr:uid="{00000000-0005-0000-0000-00004C040000}"/>
    <cellStyle name="Normal 78 2 2" xfId="1098" xr:uid="{00000000-0005-0000-0000-00004D040000}"/>
    <cellStyle name="Normal 79" xfId="1099" xr:uid="{00000000-0005-0000-0000-00004E040000}"/>
    <cellStyle name="Normal 79 2" xfId="1100" xr:uid="{00000000-0005-0000-0000-00004F040000}"/>
    <cellStyle name="Normal 79 2 2" xfId="1101" xr:uid="{00000000-0005-0000-0000-000050040000}"/>
    <cellStyle name="Normal 8" xfId="1102" xr:uid="{00000000-0005-0000-0000-000051040000}"/>
    <cellStyle name="Normal 8 2" xfId="1103" xr:uid="{00000000-0005-0000-0000-000052040000}"/>
    <cellStyle name="Normal 8 2 2" xfId="1104" xr:uid="{00000000-0005-0000-0000-000053040000}"/>
    <cellStyle name="Normal 8 2 2 2" xfId="1105" xr:uid="{00000000-0005-0000-0000-000054040000}"/>
    <cellStyle name="Normal 8 2 2 2 2" xfId="1106" xr:uid="{00000000-0005-0000-0000-000055040000}"/>
    <cellStyle name="Normal 8 2 2 2 2 2" xfId="1107" xr:uid="{00000000-0005-0000-0000-000056040000}"/>
    <cellStyle name="Normal 8 2 2 2 2 2 2" xfId="1108" xr:uid="{00000000-0005-0000-0000-000057040000}"/>
    <cellStyle name="Normal 8 2 2 2 2 2 2 2 2 2 2 2" xfId="1109" xr:uid="{00000000-0005-0000-0000-000058040000}"/>
    <cellStyle name="Normal 8 2 2 2 2 2 2 2 3 2 2 2" xfId="1110" xr:uid="{00000000-0005-0000-0000-000059040000}"/>
    <cellStyle name="Normal 8 2 2 2 2 3" xfId="1111" xr:uid="{00000000-0005-0000-0000-00005A040000}"/>
    <cellStyle name="Normal 8 2 2 2 3" xfId="1112" xr:uid="{00000000-0005-0000-0000-00005B040000}"/>
    <cellStyle name="Normal 8 2 2 2 3 2" xfId="1113" xr:uid="{00000000-0005-0000-0000-00005C040000}"/>
    <cellStyle name="Normal 8 2 2 2 4" xfId="1114" xr:uid="{00000000-0005-0000-0000-00005D040000}"/>
    <cellStyle name="Normal 8 2 2 3" xfId="1115" xr:uid="{00000000-0005-0000-0000-00005E040000}"/>
    <cellStyle name="Normal 8 2 2 3 2" xfId="1116" xr:uid="{00000000-0005-0000-0000-00005F040000}"/>
    <cellStyle name="Normal 8 2 2 3 2 2" xfId="1117" xr:uid="{00000000-0005-0000-0000-000060040000}"/>
    <cellStyle name="Normal 8 2 2 3 3" xfId="1118" xr:uid="{00000000-0005-0000-0000-000061040000}"/>
    <cellStyle name="Normal 8 2 2 4" xfId="1119" xr:uid="{00000000-0005-0000-0000-000062040000}"/>
    <cellStyle name="Normal 8 2 2 4 2" xfId="1120" xr:uid="{00000000-0005-0000-0000-000063040000}"/>
    <cellStyle name="Normal 8 2 2 5" xfId="1121" xr:uid="{00000000-0005-0000-0000-000064040000}"/>
    <cellStyle name="Normal 8 2 3" xfId="1122" xr:uid="{00000000-0005-0000-0000-000065040000}"/>
    <cellStyle name="Normal 8 2 3 2" xfId="1123" xr:uid="{00000000-0005-0000-0000-000066040000}"/>
    <cellStyle name="Normal 8 2 3 2 2" xfId="1124" xr:uid="{00000000-0005-0000-0000-000067040000}"/>
    <cellStyle name="Normal 8 2 3 2 2 2" xfId="1125" xr:uid="{00000000-0005-0000-0000-000068040000}"/>
    <cellStyle name="Normal 8 2 3 2 2 2 2" xfId="1126" xr:uid="{00000000-0005-0000-0000-000069040000}"/>
    <cellStyle name="Normal 8 2 3 2 2 3" xfId="1127" xr:uid="{00000000-0005-0000-0000-00006A040000}"/>
    <cellStyle name="Normal 8 2 3 2 3" xfId="1128" xr:uid="{00000000-0005-0000-0000-00006B040000}"/>
    <cellStyle name="Normal 8 2 3 2 3 2" xfId="1129" xr:uid="{00000000-0005-0000-0000-00006C040000}"/>
    <cellStyle name="Normal 8 2 3 2 4" xfId="1130" xr:uid="{00000000-0005-0000-0000-00006D040000}"/>
    <cellStyle name="Normal 8 2 3 3" xfId="1131" xr:uid="{00000000-0005-0000-0000-00006E040000}"/>
    <cellStyle name="Normal 8 2 3 3 2" xfId="1132" xr:uid="{00000000-0005-0000-0000-00006F040000}"/>
    <cellStyle name="Normal 8 2 3 3 2 2" xfId="1133" xr:uid="{00000000-0005-0000-0000-000070040000}"/>
    <cellStyle name="Normal 8 2 3 3 3" xfId="1134" xr:uid="{00000000-0005-0000-0000-000071040000}"/>
    <cellStyle name="Normal 8 2 3 4" xfId="1135" xr:uid="{00000000-0005-0000-0000-000072040000}"/>
    <cellStyle name="Normal 8 2 3 4 2" xfId="1136" xr:uid="{00000000-0005-0000-0000-000073040000}"/>
    <cellStyle name="Normal 8 2 3 5" xfId="1137" xr:uid="{00000000-0005-0000-0000-000074040000}"/>
    <cellStyle name="Normal 8 2 4" xfId="1138" xr:uid="{00000000-0005-0000-0000-000075040000}"/>
    <cellStyle name="Normal 8 2 4 2" xfId="1139" xr:uid="{00000000-0005-0000-0000-000076040000}"/>
    <cellStyle name="Normal 8 2 4 2 2" xfId="1140" xr:uid="{00000000-0005-0000-0000-000077040000}"/>
    <cellStyle name="Normal 8 2 4 2 2 2" xfId="1141" xr:uid="{00000000-0005-0000-0000-000078040000}"/>
    <cellStyle name="Normal 8 2 4 2 3" xfId="1142" xr:uid="{00000000-0005-0000-0000-000079040000}"/>
    <cellStyle name="Normal 8 2 4 3" xfId="1143" xr:uid="{00000000-0005-0000-0000-00007A040000}"/>
    <cellStyle name="Normal 8 2 4 3 2" xfId="1144" xr:uid="{00000000-0005-0000-0000-00007B040000}"/>
    <cellStyle name="Normal 8 2 4 4" xfId="1145" xr:uid="{00000000-0005-0000-0000-00007C040000}"/>
    <cellStyle name="Normal 8 2 5" xfId="1146" xr:uid="{00000000-0005-0000-0000-00007D040000}"/>
    <cellStyle name="Normal 8 2 5 2" xfId="1147" xr:uid="{00000000-0005-0000-0000-00007E040000}"/>
    <cellStyle name="Normal 8 2 5 2 2" xfId="1148" xr:uid="{00000000-0005-0000-0000-00007F040000}"/>
    <cellStyle name="Normal 8 2 5 3" xfId="1149" xr:uid="{00000000-0005-0000-0000-000080040000}"/>
    <cellStyle name="Normal 8 2 6" xfId="1150" xr:uid="{00000000-0005-0000-0000-000081040000}"/>
    <cellStyle name="Normal 8 2 6 2" xfId="1151" xr:uid="{00000000-0005-0000-0000-000082040000}"/>
    <cellStyle name="Normal 8 2 7" xfId="1152" xr:uid="{00000000-0005-0000-0000-000083040000}"/>
    <cellStyle name="Normal 8 3" xfId="1153" xr:uid="{00000000-0005-0000-0000-000084040000}"/>
    <cellStyle name="Normal 8 3 2" xfId="1154" xr:uid="{00000000-0005-0000-0000-000085040000}"/>
    <cellStyle name="Normal 8 3 2 2" xfId="1155" xr:uid="{00000000-0005-0000-0000-000086040000}"/>
    <cellStyle name="Normal 8 3 2 2 2" xfId="1156" xr:uid="{00000000-0005-0000-0000-000087040000}"/>
    <cellStyle name="Normal 8 3 2 3" xfId="1157" xr:uid="{00000000-0005-0000-0000-000088040000}"/>
    <cellStyle name="Normal 8 3 3" xfId="1158" xr:uid="{00000000-0005-0000-0000-000089040000}"/>
    <cellStyle name="Normal 8 3 3 2" xfId="1159" xr:uid="{00000000-0005-0000-0000-00008A040000}"/>
    <cellStyle name="Normal 8 3 4" xfId="1160" xr:uid="{00000000-0005-0000-0000-00008B040000}"/>
    <cellStyle name="Normal 8 3 4 2" xfId="1161" xr:uid="{00000000-0005-0000-0000-00008C040000}"/>
    <cellStyle name="Normal 8 3 5" xfId="1162" xr:uid="{00000000-0005-0000-0000-00008D040000}"/>
    <cellStyle name="Normal 8 4" xfId="1163" xr:uid="{00000000-0005-0000-0000-00008E040000}"/>
    <cellStyle name="Normal 8 4 2" xfId="1164" xr:uid="{00000000-0005-0000-0000-00008F040000}"/>
    <cellStyle name="Normal 8 4 2 2" xfId="1165" xr:uid="{00000000-0005-0000-0000-000090040000}"/>
    <cellStyle name="Normal 8 4 3" xfId="1166" xr:uid="{00000000-0005-0000-0000-000091040000}"/>
    <cellStyle name="Normal 80" xfId="1167" xr:uid="{00000000-0005-0000-0000-000092040000}"/>
    <cellStyle name="Normal 80 2" xfId="1168" xr:uid="{00000000-0005-0000-0000-000093040000}"/>
    <cellStyle name="Normal 80 2 2" xfId="1169" xr:uid="{00000000-0005-0000-0000-000094040000}"/>
    <cellStyle name="Normal 81" xfId="1170" xr:uid="{00000000-0005-0000-0000-000095040000}"/>
    <cellStyle name="Normal 81 2" xfId="1171" xr:uid="{00000000-0005-0000-0000-000096040000}"/>
    <cellStyle name="Normal 81 2 2" xfId="1172" xr:uid="{00000000-0005-0000-0000-000097040000}"/>
    <cellStyle name="Normal 82" xfId="1173" xr:uid="{00000000-0005-0000-0000-000098040000}"/>
    <cellStyle name="Normal 82 2" xfId="1174" xr:uid="{00000000-0005-0000-0000-000099040000}"/>
    <cellStyle name="Normal 82 2 2" xfId="1175" xr:uid="{00000000-0005-0000-0000-00009A040000}"/>
    <cellStyle name="Normal 83" xfId="1176" xr:uid="{00000000-0005-0000-0000-00009B040000}"/>
    <cellStyle name="Normal 83 2" xfId="1177" xr:uid="{00000000-0005-0000-0000-00009C040000}"/>
    <cellStyle name="Normal 83 2 2" xfId="1178" xr:uid="{00000000-0005-0000-0000-00009D040000}"/>
    <cellStyle name="Normal 84" xfId="1179" xr:uid="{00000000-0005-0000-0000-00009E040000}"/>
    <cellStyle name="Normal 84 2" xfId="1180" xr:uid="{00000000-0005-0000-0000-00009F040000}"/>
    <cellStyle name="Normal 84 2 2" xfId="1181" xr:uid="{00000000-0005-0000-0000-0000A0040000}"/>
    <cellStyle name="Normal 85" xfId="1182" xr:uid="{00000000-0005-0000-0000-0000A1040000}"/>
    <cellStyle name="Normal 85 2" xfId="1183" xr:uid="{00000000-0005-0000-0000-0000A2040000}"/>
    <cellStyle name="Normal 85 2 2" xfId="1184" xr:uid="{00000000-0005-0000-0000-0000A3040000}"/>
    <cellStyle name="Normal 86" xfId="1185" xr:uid="{00000000-0005-0000-0000-0000A4040000}"/>
    <cellStyle name="Normal 86 2" xfId="1186" xr:uid="{00000000-0005-0000-0000-0000A5040000}"/>
    <cellStyle name="Normal 86 2 2" xfId="1187" xr:uid="{00000000-0005-0000-0000-0000A6040000}"/>
    <cellStyle name="Normal 87" xfId="1188" xr:uid="{00000000-0005-0000-0000-0000A7040000}"/>
    <cellStyle name="Normal 87 2" xfId="1189" xr:uid="{00000000-0005-0000-0000-0000A8040000}"/>
    <cellStyle name="Normal 87 2 2" xfId="1190" xr:uid="{00000000-0005-0000-0000-0000A9040000}"/>
    <cellStyle name="Normal 88" xfId="1191" xr:uid="{00000000-0005-0000-0000-0000AA040000}"/>
    <cellStyle name="Normal 88 2" xfId="1192" xr:uid="{00000000-0005-0000-0000-0000AB040000}"/>
    <cellStyle name="Normal 88 2 2" xfId="1193" xr:uid="{00000000-0005-0000-0000-0000AC040000}"/>
    <cellStyle name="Normal 89" xfId="1194" xr:uid="{00000000-0005-0000-0000-0000AD040000}"/>
    <cellStyle name="Normal 89 2" xfId="1195" xr:uid="{00000000-0005-0000-0000-0000AE040000}"/>
    <cellStyle name="Normal 89 2 2" xfId="1196" xr:uid="{00000000-0005-0000-0000-0000AF040000}"/>
    <cellStyle name="Normal 9" xfId="1197" xr:uid="{00000000-0005-0000-0000-0000B0040000}"/>
    <cellStyle name="Normal 9 2" xfId="1198" xr:uid="{00000000-0005-0000-0000-0000B1040000}"/>
    <cellStyle name="Normal 9 2 2" xfId="1199" xr:uid="{00000000-0005-0000-0000-0000B2040000}"/>
    <cellStyle name="Normal 9 3" xfId="1200" xr:uid="{00000000-0005-0000-0000-0000B3040000}"/>
    <cellStyle name="Normal 9 3 2" xfId="1201" xr:uid="{00000000-0005-0000-0000-0000B4040000}"/>
    <cellStyle name="Normal 9 4" xfId="1202" xr:uid="{00000000-0005-0000-0000-0000B5040000}"/>
    <cellStyle name="Normal 90" xfId="1203" xr:uid="{00000000-0005-0000-0000-0000B6040000}"/>
    <cellStyle name="Normal 90 2" xfId="1204" xr:uid="{00000000-0005-0000-0000-0000B7040000}"/>
    <cellStyle name="Normal 90 2 2" xfId="1205" xr:uid="{00000000-0005-0000-0000-0000B8040000}"/>
    <cellStyle name="Normal 91" xfId="1206" xr:uid="{00000000-0005-0000-0000-0000B9040000}"/>
    <cellStyle name="Normal 91 2" xfId="1207" xr:uid="{00000000-0005-0000-0000-0000BA040000}"/>
    <cellStyle name="Normal 92" xfId="1208" xr:uid="{00000000-0005-0000-0000-0000BB040000}"/>
    <cellStyle name="Normal 92 2" xfId="1209" xr:uid="{00000000-0005-0000-0000-0000BC040000}"/>
    <cellStyle name="Normal 93" xfId="1210" xr:uid="{00000000-0005-0000-0000-0000BD040000}"/>
    <cellStyle name="Normal 93 2" xfId="1211" xr:uid="{00000000-0005-0000-0000-0000BE040000}"/>
    <cellStyle name="Normal 94" xfId="1212" xr:uid="{00000000-0005-0000-0000-0000BF040000}"/>
    <cellStyle name="Normal 94 2" xfId="1213" xr:uid="{00000000-0005-0000-0000-0000C0040000}"/>
    <cellStyle name="Normal 95" xfId="1214" xr:uid="{00000000-0005-0000-0000-0000C1040000}"/>
    <cellStyle name="Normal 95 2" xfId="1215" xr:uid="{00000000-0005-0000-0000-0000C2040000}"/>
    <cellStyle name="Normal 96" xfId="1216" xr:uid="{00000000-0005-0000-0000-0000C3040000}"/>
    <cellStyle name="Normal 96 2" xfId="1217" xr:uid="{00000000-0005-0000-0000-0000C4040000}"/>
    <cellStyle name="Normal 97" xfId="1218" xr:uid="{00000000-0005-0000-0000-0000C5040000}"/>
    <cellStyle name="Normal 97 2" xfId="1219" xr:uid="{00000000-0005-0000-0000-0000C6040000}"/>
    <cellStyle name="Normal 98" xfId="1220" xr:uid="{00000000-0005-0000-0000-0000C7040000}"/>
    <cellStyle name="Normal 98 2" xfId="1221" xr:uid="{00000000-0005-0000-0000-0000C8040000}"/>
    <cellStyle name="Normal 99" xfId="1222" xr:uid="{00000000-0005-0000-0000-0000C9040000}"/>
    <cellStyle name="Normal 99 2" xfId="1223" xr:uid="{00000000-0005-0000-0000-0000CA040000}"/>
    <cellStyle name="Notas" xfId="1224" builtinId="10" customBuiltin="1"/>
    <cellStyle name="Notas 10" xfId="1225" xr:uid="{00000000-0005-0000-0000-0000CF040000}"/>
    <cellStyle name="Notas 11" xfId="1226" xr:uid="{00000000-0005-0000-0000-0000D0040000}"/>
    <cellStyle name="Notas 12" xfId="1227" xr:uid="{00000000-0005-0000-0000-0000D1040000}"/>
    <cellStyle name="Notas 12 2" xfId="1228" xr:uid="{00000000-0005-0000-0000-0000D2040000}"/>
    <cellStyle name="Notas 13" xfId="1229" xr:uid="{00000000-0005-0000-0000-0000D3040000}"/>
    <cellStyle name="Notas 14" xfId="1230" xr:uid="{00000000-0005-0000-0000-0000D4040000}"/>
    <cellStyle name="Notas 15" xfId="1231" xr:uid="{00000000-0005-0000-0000-0000D5040000}"/>
    <cellStyle name="Notas 15 2" xfId="1232" xr:uid="{00000000-0005-0000-0000-0000D6040000}"/>
    <cellStyle name="Notas 16" xfId="1233" xr:uid="{00000000-0005-0000-0000-0000D7040000}"/>
    <cellStyle name="Notas 2" xfId="1234" xr:uid="{00000000-0005-0000-0000-0000D8040000}"/>
    <cellStyle name="Notas 2 2" xfId="1235" xr:uid="{00000000-0005-0000-0000-0000D9040000}"/>
    <cellStyle name="Notas 3" xfId="1236" xr:uid="{00000000-0005-0000-0000-0000DA040000}"/>
    <cellStyle name="Notas 3 2" xfId="1237" xr:uid="{00000000-0005-0000-0000-0000DB040000}"/>
    <cellStyle name="Notas 4" xfId="1238" xr:uid="{00000000-0005-0000-0000-0000DC040000}"/>
    <cellStyle name="Notas 4 2" xfId="1239" xr:uid="{00000000-0005-0000-0000-0000DD040000}"/>
    <cellStyle name="Notas 5" xfId="1240" xr:uid="{00000000-0005-0000-0000-0000DE040000}"/>
    <cellStyle name="Notas 5 2" xfId="1241" xr:uid="{00000000-0005-0000-0000-0000DF040000}"/>
    <cellStyle name="Notas 6" xfId="1242" xr:uid="{00000000-0005-0000-0000-0000E0040000}"/>
    <cellStyle name="Notas 6 2" xfId="1243" xr:uid="{00000000-0005-0000-0000-0000E1040000}"/>
    <cellStyle name="Notas 7" xfId="1244" xr:uid="{00000000-0005-0000-0000-0000E2040000}"/>
    <cellStyle name="Notas 7 2" xfId="1245" xr:uid="{00000000-0005-0000-0000-0000E3040000}"/>
    <cellStyle name="Notas 8" xfId="1246" xr:uid="{00000000-0005-0000-0000-0000E4040000}"/>
    <cellStyle name="Notas 9" xfId="1247" xr:uid="{00000000-0005-0000-0000-0000E5040000}"/>
    <cellStyle name="Note" xfId="1248" xr:uid="{00000000-0005-0000-0000-0000E6040000}"/>
    <cellStyle name="Note 10" xfId="1249" xr:uid="{00000000-0005-0000-0000-0000E7040000}"/>
    <cellStyle name="Note 11" xfId="1250" xr:uid="{00000000-0005-0000-0000-0000E8040000}"/>
    <cellStyle name="Note 12" xfId="1251" xr:uid="{00000000-0005-0000-0000-0000E9040000}"/>
    <cellStyle name="Note 2" xfId="1252" xr:uid="{00000000-0005-0000-0000-0000EA040000}"/>
    <cellStyle name="Note 3" xfId="1253" xr:uid="{00000000-0005-0000-0000-0000EB040000}"/>
    <cellStyle name="Note 4" xfId="1254" xr:uid="{00000000-0005-0000-0000-0000EC040000}"/>
    <cellStyle name="Note 5" xfId="1255" xr:uid="{00000000-0005-0000-0000-0000ED040000}"/>
    <cellStyle name="Note 6" xfId="1256" xr:uid="{00000000-0005-0000-0000-0000EE040000}"/>
    <cellStyle name="Note 7" xfId="1257" xr:uid="{00000000-0005-0000-0000-0000EF040000}"/>
    <cellStyle name="Note 8" xfId="1258" xr:uid="{00000000-0005-0000-0000-0000F0040000}"/>
    <cellStyle name="Note 9" xfId="1259" xr:uid="{00000000-0005-0000-0000-0000F1040000}"/>
    <cellStyle name="Num. cuadro" xfId="1260" xr:uid="{00000000-0005-0000-0000-0000F2040000}"/>
    <cellStyle name="Num. cuadro 2" xfId="1261" xr:uid="{00000000-0005-0000-0000-0000F3040000}"/>
    <cellStyle name="Num. cuadro 3" xfId="1262" xr:uid="{00000000-0005-0000-0000-0000F4040000}"/>
    <cellStyle name="Output" xfId="1263" xr:uid="{00000000-0005-0000-0000-0000F5040000}"/>
    <cellStyle name="Output 2" xfId="1264" xr:uid="{00000000-0005-0000-0000-0000F6040000}"/>
    <cellStyle name="Pie" xfId="1265" xr:uid="{00000000-0005-0000-0000-0000F7040000}"/>
    <cellStyle name="Pie 2" xfId="1266" xr:uid="{00000000-0005-0000-0000-0000F8040000}"/>
    <cellStyle name="Pie 3" xfId="1267" xr:uid="{00000000-0005-0000-0000-0000F9040000}"/>
    <cellStyle name="Porcentual 2" xfId="1268" xr:uid="{00000000-0005-0000-0000-0000FA040000}"/>
    <cellStyle name="Porcentual 2 2" xfId="1269" xr:uid="{00000000-0005-0000-0000-0000FB040000}"/>
    <cellStyle name="Porcentual 3" xfId="1270" xr:uid="{00000000-0005-0000-0000-0000FC040000}"/>
    <cellStyle name="Porcentual 3 2" xfId="1271" xr:uid="{00000000-0005-0000-0000-0000FD040000}"/>
    <cellStyle name="Porcentual 3 2 2" xfId="1272" xr:uid="{00000000-0005-0000-0000-0000FE040000}"/>
    <cellStyle name="Porcentual 3 3" xfId="1273" xr:uid="{00000000-0005-0000-0000-0000FF040000}"/>
    <cellStyle name="Porcentual 3 3 2" xfId="1274" xr:uid="{00000000-0005-0000-0000-000000050000}"/>
    <cellStyle name="Porcentual 3 4" xfId="1275" xr:uid="{00000000-0005-0000-0000-000001050000}"/>
    <cellStyle name="Porcentual 3 4 2" xfId="1276" xr:uid="{00000000-0005-0000-0000-000002050000}"/>
    <cellStyle name="Porcentual 3 5" xfId="1277" xr:uid="{00000000-0005-0000-0000-000003050000}"/>
    <cellStyle name="Porcentual 4" xfId="1278" xr:uid="{00000000-0005-0000-0000-000004050000}"/>
    <cellStyle name="Porcentual 4 2" xfId="1279" xr:uid="{00000000-0005-0000-0000-000005050000}"/>
    <cellStyle name="Porcentual 4 2 2" xfId="1280" xr:uid="{00000000-0005-0000-0000-000006050000}"/>
    <cellStyle name="Porcentual 4 3" xfId="1281" xr:uid="{00000000-0005-0000-0000-000007050000}"/>
    <cellStyle name="Porcentual 4 3 2" xfId="1282" xr:uid="{00000000-0005-0000-0000-000008050000}"/>
    <cellStyle name="Porcentual 4 4" xfId="1283" xr:uid="{00000000-0005-0000-0000-000009050000}"/>
    <cellStyle name="Porcentual 4 4 2" xfId="1284" xr:uid="{00000000-0005-0000-0000-00000A050000}"/>
    <cellStyle name="Porcentual 4 5" xfId="1285" xr:uid="{00000000-0005-0000-0000-00000B050000}"/>
    <cellStyle name="Salida" xfId="1286" builtinId="21" customBuiltin="1"/>
    <cellStyle name="Salida 2" xfId="1287" xr:uid="{00000000-0005-0000-0000-00000D050000}"/>
    <cellStyle name="Salida 2 2" xfId="1288" xr:uid="{00000000-0005-0000-0000-00000E050000}"/>
    <cellStyle name="Salida 3" xfId="1289" xr:uid="{00000000-0005-0000-0000-00000F050000}"/>
    <cellStyle name="Salida 3 2" xfId="1290" xr:uid="{00000000-0005-0000-0000-000010050000}"/>
    <cellStyle name="Salida 4" xfId="1291" xr:uid="{00000000-0005-0000-0000-000011050000}"/>
    <cellStyle name="Salida 5" xfId="1292" xr:uid="{00000000-0005-0000-0000-000012050000}"/>
    <cellStyle name="Salida 6" xfId="1293" xr:uid="{00000000-0005-0000-0000-000013050000}"/>
    <cellStyle name="TableStyleLight1" xfId="1294" xr:uid="{00000000-0005-0000-0000-000014050000}"/>
    <cellStyle name="Texto de advertencia" xfId="1295" builtinId="11" customBuiltin="1"/>
    <cellStyle name="Texto de advertencia 2" xfId="1296" xr:uid="{00000000-0005-0000-0000-000016050000}"/>
    <cellStyle name="Texto de advertencia 2 2" xfId="1297" xr:uid="{00000000-0005-0000-0000-000017050000}"/>
    <cellStyle name="Texto de advertencia 3" xfId="1298" xr:uid="{00000000-0005-0000-0000-000018050000}"/>
    <cellStyle name="Texto de advertencia 4" xfId="1299" xr:uid="{00000000-0005-0000-0000-000019050000}"/>
    <cellStyle name="Texto de advertencia 5" xfId="1300" xr:uid="{00000000-0005-0000-0000-00001A050000}"/>
    <cellStyle name="Texto de advertencia 6" xfId="1301" xr:uid="{00000000-0005-0000-0000-00001B050000}"/>
    <cellStyle name="Texto explicativo" xfId="1302" builtinId="53" customBuiltin="1"/>
    <cellStyle name="Texto explicativo 2" xfId="1303" xr:uid="{00000000-0005-0000-0000-00001D050000}"/>
    <cellStyle name="Texto explicativo 2 2" xfId="1304" xr:uid="{00000000-0005-0000-0000-00001E050000}"/>
    <cellStyle name="Texto explicativo 3" xfId="1305" xr:uid="{00000000-0005-0000-0000-00001F050000}"/>
    <cellStyle name="Texto explicativo 4" xfId="1306" xr:uid="{00000000-0005-0000-0000-000020050000}"/>
    <cellStyle name="Texto explicativo 5" xfId="1307" xr:uid="{00000000-0005-0000-0000-000021050000}"/>
    <cellStyle name="Texto explicativo 6" xfId="1308" xr:uid="{00000000-0005-0000-0000-000022050000}"/>
    <cellStyle name="Title" xfId="1309" xr:uid="{00000000-0005-0000-0000-000023050000}"/>
    <cellStyle name="Title 2" xfId="1310" xr:uid="{00000000-0005-0000-0000-000024050000}"/>
    <cellStyle name="Titulo" xfId="1311" xr:uid="{00000000-0005-0000-0000-000025050000}"/>
    <cellStyle name="Título" xfId="1312" builtinId="15" customBuiltin="1"/>
    <cellStyle name="Título 1 2" xfId="1313" xr:uid="{00000000-0005-0000-0000-000027050000}"/>
    <cellStyle name="Título 1 2 2" xfId="1314" xr:uid="{00000000-0005-0000-0000-000028050000}"/>
    <cellStyle name="Título 1 3" xfId="1315" xr:uid="{00000000-0005-0000-0000-000029050000}"/>
    <cellStyle name="Título 1 4" xfId="1316" xr:uid="{00000000-0005-0000-0000-00002A050000}"/>
    <cellStyle name="Título 1 5" xfId="1317" xr:uid="{00000000-0005-0000-0000-00002B050000}"/>
    <cellStyle name="Título 1 6" xfId="1318" xr:uid="{00000000-0005-0000-0000-00002C050000}"/>
    <cellStyle name="Titulo 10" xfId="1319" xr:uid="{00000000-0005-0000-0000-00002D050000}"/>
    <cellStyle name="Título 10" xfId="1320" xr:uid="{00000000-0005-0000-0000-00002E050000}"/>
    <cellStyle name="Titulo 11" xfId="1321" xr:uid="{00000000-0005-0000-0000-00002F050000}"/>
    <cellStyle name="Título 11" xfId="1322" xr:uid="{00000000-0005-0000-0000-000030050000}"/>
    <cellStyle name="Titulo 12" xfId="1323" xr:uid="{00000000-0005-0000-0000-000031050000}"/>
    <cellStyle name="Título 12" xfId="1324" xr:uid="{00000000-0005-0000-0000-000032050000}"/>
    <cellStyle name="Titulo 13" xfId="1325" xr:uid="{00000000-0005-0000-0000-000033050000}"/>
    <cellStyle name="Título 13" xfId="1326" xr:uid="{00000000-0005-0000-0000-000034050000}"/>
    <cellStyle name="Titulo 14" xfId="1327" xr:uid="{00000000-0005-0000-0000-000035050000}"/>
    <cellStyle name="Título 14" xfId="1328" xr:uid="{00000000-0005-0000-0000-000036050000}"/>
    <cellStyle name="Titulo 15" xfId="1329" xr:uid="{00000000-0005-0000-0000-000037050000}"/>
    <cellStyle name="Título 15" xfId="1330" xr:uid="{00000000-0005-0000-0000-000038050000}"/>
    <cellStyle name="Titulo 16" xfId="1331" xr:uid="{00000000-0005-0000-0000-000039050000}"/>
    <cellStyle name="Título 16" xfId="1332" xr:uid="{00000000-0005-0000-0000-00003A050000}"/>
    <cellStyle name="Titulo 17" xfId="1333" xr:uid="{00000000-0005-0000-0000-00003B050000}"/>
    <cellStyle name="Título 17" xfId="1334" xr:uid="{00000000-0005-0000-0000-00003C050000}"/>
    <cellStyle name="Titulo 18" xfId="1335" xr:uid="{00000000-0005-0000-0000-00003D050000}"/>
    <cellStyle name="Título 18" xfId="1336" xr:uid="{00000000-0005-0000-0000-00003E050000}"/>
    <cellStyle name="Titulo 2" xfId="1337" xr:uid="{00000000-0005-0000-0000-00003F050000}"/>
    <cellStyle name="Título 2" xfId="1338" builtinId="17" customBuiltin="1"/>
    <cellStyle name="Título 2 2" xfId="1339" xr:uid="{00000000-0005-0000-0000-000041050000}"/>
    <cellStyle name="Título 2 2 2" xfId="1340" xr:uid="{00000000-0005-0000-0000-000042050000}"/>
    <cellStyle name="Título 2 3" xfId="1341" xr:uid="{00000000-0005-0000-0000-000043050000}"/>
    <cellStyle name="Título 2 4" xfId="1342" xr:uid="{00000000-0005-0000-0000-000044050000}"/>
    <cellStyle name="Título 2 5" xfId="1343" xr:uid="{00000000-0005-0000-0000-000045050000}"/>
    <cellStyle name="Título 2 6" xfId="1344" xr:uid="{00000000-0005-0000-0000-000046050000}"/>
    <cellStyle name="Titulo 3" xfId="1345" xr:uid="{00000000-0005-0000-0000-000047050000}"/>
    <cellStyle name="Título 3" xfId="1346" builtinId="18" customBuiltin="1"/>
    <cellStyle name="Título 3 2" xfId="1347" xr:uid="{00000000-0005-0000-0000-000049050000}"/>
    <cellStyle name="Título 3 2 2" xfId="1348" xr:uid="{00000000-0005-0000-0000-00004A050000}"/>
    <cellStyle name="Título 3 3" xfId="1349" xr:uid="{00000000-0005-0000-0000-00004B050000}"/>
    <cellStyle name="Título 3 4" xfId="1350" xr:uid="{00000000-0005-0000-0000-00004C050000}"/>
    <cellStyle name="Título 3 5" xfId="1351" xr:uid="{00000000-0005-0000-0000-00004D050000}"/>
    <cellStyle name="Título 3 6" xfId="1352" xr:uid="{00000000-0005-0000-0000-00004E050000}"/>
    <cellStyle name="Titulo 4" xfId="1353" xr:uid="{00000000-0005-0000-0000-00004F050000}"/>
    <cellStyle name="Título 4" xfId="1354" xr:uid="{00000000-0005-0000-0000-000050050000}"/>
    <cellStyle name="Título 4 2" xfId="1355" xr:uid="{00000000-0005-0000-0000-000051050000}"/>
    <cellStyle name="Titulo 5" xfId="1356" xr:uid="{00000000-0005-0000-0000-000052050000}"/>
    <cellStyle name="Título 5" xfId="1357" xr:uid="{00000000-0005-0000-0000-000053050000}"/>
    <cellStyle name="Titulo 6" xfId="1358" xr:uid="{00000000-0005-0000-0000-000054050000}"/>
    <cellStyle name="Título 6" xfId="1359" xr:uid="{00000000-0005-0000-0000-000055050000}"/>
    <cellStyle name="Titulo 7" xfId="1360" xr:uid="{00000000-0005-0000-0000-000056050000}"/>
    <cellStyle name="Título 7" xfId="1361" xr:uid="{00000000-0005-0000-0000-000057050000}"/>
    <cellStyle name="Titulo 8" xfId="1362" xr:uid="{00000000-0005-0000-0000-000058050000}"/>
    <cellStyle name="Título 8" xfId="1363" xr:uid="{00000000-0005-0000-0000-000059050000}"/>
    <cellStyle name="Titulo 9" xfId="1364" xr:uid="{00000000-0005-0000-0000-00005A050000}"/>
    <cellStyle name="Título 9" xfId="1365" xr:uid="{00000000-0005-0000-0000-00005B050000}"/>
    <cellStyle name="Titulo_2 doc pla cuadros 3° Informe" xfId="1366" xr:uid="{00000000-0005-0000-0000-00005C050000}"/>
    <cellStyle name="Total" xfId="1367" builtinId="25" customBuiltin="1"/>
    <cellStyle name="Total 2" xfId="1368" xr:uid="{00000000-0005-0000-0000-00005E050000}"/>
    <cellStyle name="Total 2 2" xfId="1369" xr:uid="{00000000-0005-0000-0000-00005F050000}"/>
    <cellStyle name="Total 3" xfId="1370" xr:uid="{00000000-0005-0000-0000-000060050000}"/>
    <cellStyle name="Total 4" xfId="1371" xr:uid="{00000000-0005-0000-0000-000061050000}"/>
    <cellStyle name="Total 5" xfId="1372" xr:uid="{00000000-0005-0000-0000-000062050000}"/>
    <cellStyle name="Total 6" xfId="1373" xr:uid="{00000000-0005-0000-0000-000063050000}"/>
    <cellStyle name="Warning Text" xfId="1374" xr:uid="{00000000-0005-0000-0000-000064050000}"/>
    <cellStyle name="Warning Text 2" xfId="1375" xr:uid="{00000000-0005-0000-0000-00006505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08E3A"/>
      <rgbColor rgb="00FFFFFF"/>
      <rgbColor rgb="00FF00FF"/>
      <rgbColor rgb="00CCFFFF"/>
      <rgbColor rgb="00800000"/>
      <rgbColor rgb="00008000"/>
      <rgbColor rgb="00000080"/>
      <rgbColor rgb="00A88B4A"/>
      <rgbColor rgb="00B58C0A"/>
      <rgbColor rgb="00008080"/>
      <rgbColor rgb="00E3D8B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CC"/>
      <rgbColor rgb="0000FFFF"/>
      <rgbColor rgb="00800080"/>
      <rgbColor rgb="00800000"/>
      <rgbColor rgb="00008080"/>
      <rgbColor rgb="000000FF"/>
      <rgbColor rgb="00A53F0F"/>
      <rgbColor rgb="0000FFFF"/>
      <rgbColor rgb="00CCFFCC"/>
      <rgbColor rgb="00FFFFCC"/>
      <rgbColor rgb="00C66005"/>
      <rgbColor rgb="00FF99CC"/>
      <rgbColor rgb="00E28C05"/>
      <rgbColor rgb="006A6D43"/>
      <rgbColor rgb="006D3321"/>
      <rgbColor rgb="0033CCCC"/>
      <rgbColor rgb="00D9C692"/>
      <rgbColor rgb="00FFCC00"/>
      <rgbColor rgb="00D9C692"/>
      <rgbColor rgb="00A88B4A"/>
      <rgbColor rgb="00D8B511"/>
      <rgbColor rgb="00969696"/>
      <rgbColor rgb="00003366"/>
      <rgbColor rgb="00339966"/>
      <rgbColor rgb="00003300"/>
      <rgbColor rgb="00B06010"/>
      <rgbColor rgb="00B06010"/>
      <rgbColor rgb="00AF7505"/>
      <rgbColor rgb="00AD9B0C"/>
      <rgbColor rgb="00333333"/>
    </indexedColors>
    <mruColors>
      <color rgb="FF287271"/>
      <color rgb="FFDDDDDD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s-MX" sz="900"/>
              <a:t>Planes de estudios avanzados 2024</a:t>
            </a:r>
          </a:p>
          <a:p>
            <a:pPr>
              <a:defRPr sz="900"/>
            </a:pPr>
            <a:endParaRPr lang="es-MX" sz="900"/>
          </a:p>
        </c:rich>
      </c:tx>
      <c:layout>
        <c:manualLayout>
          <c:xMode val="edge"/>
          <c:yMode val="edge"/>
          <c:x val="0.23108512951032634"/>
          <c:y val="5.829263559953838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4098806386183727"/>
          <c:y val="0.34133124800730674"/>
          <c:w val="0.42299348272209902"/>
          <c:h val="0.61223922653365992"/>
        </c:manualLayout>
      </c:layout>
      <c:pieChart>
        <c:varyColors val="1"/>
        <c:ser>
          <c:idx val="0"/>
          <c:order val="0"/>
          <c:tx>
            <c:strRef>
              <c:f>'1 pla est '!$A$6</c:f>
              <c:strCache>
                <c:ptCount val="1"/>
                <c:pt idx="0">
                  <c:v>Nivel</c:v>
                </c:pt>
              </c:strCache>
            </c:strRef>
          </c:tx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733-4421-B316-9401BEF18A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733-4421-B316-9401BEF18A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733-4421-B316-9401BEF18ADD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'1 pla est '!$E$9:$E$11</c:f>
              <c:strCache>
                <c:ptCount val="3"/>
                <c:pt idx="0">
                  <c:v>Especialidad</c:v>
                </c:pt>
                <c:pt idx="1">
                  <c:v>Maestría</c:v>
                </c:pt>
                <c:pt idx="2">
                  <c:v>Doctorado</c:v>
                </c:pt>
              </c:strCache>
            </c:strRef>
          </c:cat>
          <c:val>
            <c:numRef>
              <c:f>'1 pla est '!$F$9:$F$11</c:f>
              <c:numCache>
                <c:formatCode>0</c:formatCode>
                <c:ptCount val="3"/>
                <c:pt idx="0">
                  <c:v>47.1</c:v>
                </c:pt>
                <c:pt idx="1">
                  <c:v>41</c:v>
                </c:pt>
                <c:pt idx="2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733-4421-B316-9401BEF18A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es-MX"/>
    </a:p>
  </c:txPr>
  <c:printSettings>
    <c:headerFooter alignWithMargins="0"/>
    <c:pageMargins b="1" l="0.75000000000001565" r="0.75000000000001565" t="1" header="0" footer="0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s-MX" sz="900"/>
              <a:t>Planes de estudios 2024</a:t>
            </a:r>
          </a:p>
        </c:rich>
      </c:tx>
      <c:layout>
        <c:manualLayout>
          <c:xMode val="edge"/>
          <c:yMode val="edge"/>
          <c:x val="0.3281187200084838"/>
          <c:y val="2.218571103808874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8733319099978133"/>
          <c:y val="0.28669922073694293"/>
          <c:w val="0.43244559336137733"/>
          <c:h val="0.64866874198864699"/>
        </c:manualLayout>
      </c:layout>
      <c:pieChart>
        <c:varyColors val="1"/>
        <c:ser>
          <c:idx val="0"/>
          <c:order val="0"/>
          <c:tx>
            <c:strRef>
              <c:f>'1 pla est '!$A$6</c:f>
              <c:strCache>
                <c:ptCount val="1"/>
                <c:pt idx="0">
                  <c:v>Nivel</c:v>
                </c:pt>
              </c:strCache>
            </c:strRef>
          </c:tx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A19-44B1-8791-1974308AEF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A19-44B1-8791-1974308AEF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A19-44B1-8791-1974308AEF8A}"/>
              </c:ext>
            </c:extLst>
          </c:dPt>
          <c:dLbls>
            <c:dLbl>
              <c:idx val="1"/>
              <c:layout>
                <c:manualLayout>
                  <c:x val="3.367001581695327E-3"/>
                  <c:y val="0.1572327044025157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19-44B1-8791-1974308AEF8A}"/>
                </c:ext>
              </c:extLst>
            </c:dLbl>
            <c:dLbl>
              <c:idx val="2"/>
              <c:layout>
                <c:manualLayout>
                  <c:x val="3.3670015816953886E-3"/>
                  <c:y val="0.3459119496855345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19-44B1-8791-1974308AEF8A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MX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'1 pla est '!$E$6:$E$8</c:f>
              <c:strCache>
                <c:ptCount val="3"/>
                <c:pt idx="0">
                  <c:v>Bachillerato</c:v>
                </c:pt>
                <c:pt idx="1">
                  <c:v>Estudios profesionales</c:v>
                </c:pt>
                <c:pt idx="2">
                  <c:v>Estudios avanzados</c:v>
                </c:pt>
              </c:strCache>
            </c:strRef>
          </c:cat>
          <c:val>
            <c:numRef>
              <c:f>'1 pla est '!$F$6:$F$8</c:f>
              <c:numCache>
                <c:formatCode>0.0</c:formatCode>
                <c:ptCount val="3"/>
                <c:pt idx="0">
                  <c:v>0.50505050505050508</c:v>
                </c:pt>
                <c:pt idx="1">
                  <c:v>43.43434343434344</c:v>
                </c:pt>
                <c:pt idx="2">
                  <c:v>56.060606060606055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19-44B1-8791-1974308AEF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es-MX"/>
    </a:p>
  </c:txPr>
  <c:printSettings>
    <c:headerFooter alignWithMargins="0"/>
    <c:pageMargins b="1" l="0.75000000000001565" r="0.75000000000001565" t="1" header="0" footer="0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34</xdr:row>
      <xdr:rowOff>38100</xdr:rowOff>
    </xdr:from>
    <xdr:to>
      <xdr:col>3</xdr:col>
      <xdr:colOff>628650</xdr:colOff>
      <xdr:row>49</xdr:row>
      <xdr:rowOff>57150</xdr:rowOff>
    </xdr:to>
    <xdr:graphicFrame macro="">
      <xdr:nvGraphicFramePr>
        <xdr:cNvPr id="1029" name="Chart 1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85725</xdr:colOff>
      <xdr:row>18</xdr:row>
      <xdr:rowOff>9525</xdr:rowOff>
    </xdr:from>
    <xdr:to>
      <xdr:col>3</xdr:col>
      <xdr:colOff>609600</xdr:colOff>
      <xdr:row>33</xdr:row>
      <xdr:rowOff>9525</xdr:rowOff>
    </xdr:to>
    <xdr:graphicFrame macro="">
      <xdr:nvGraphicFramePr>
        <xdr:cNvPr id="1030" name="Chart 2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499984740745262"/>
    <pageSetUpPr fitToPage="1"/>
  </sheetPr>
  <dimension ref="A1:H100"/>
  <sheetViews>
    <sheetView showGridLines="0" showZeros="0" tabSelected="1" zoomScaleNormal="100" zoomScaleSheetLayoutView="100" workbookViewId="0"/>
  </sheetViews>
  <sheetFormatPr baseColWidth="10" defaultRowHeight="12.75" customHeight="1" x14ac:dyDescent="0.2"/>
  <cols>
    <col min="1" max="1" width="26.42578125" style="7" customWidth="1"/>
    <col min="2" max="2" width="10.85546875" style="11" customWidth="1"/>
    <col min="3" max="4" width="11.42578125" style="12"/>
    <col min="5" max="5" width="17" style="70" bestFit="1" customWidth="1"/>
    <col min="6" max="8" width="11.42578125" style="70"/>
    <col min="9" max="16384" width="11.42578125" style="7"/>
  </cols>
  <sheetData>
    <row r="1" spans="1:8" s="58" customFormat="1" ht="12" x14ac:dyDescent="0.2">
      <c r="A1" s="55"/>
      <c r="B1" s="55"/>
      <c r="C1" s="55"/>
      <c r="D1" s="55"/>
      <c r="E1" s="61"/>
      <c r="F1" s="61"/>
      <c r="G1" s="61"/>
      <c r="H1" s="62"/>
    </row>
    <row r="2" spans="1:8" s="60" customFormat="1" ht="12" x14ac:dyDescent="0.2">
      <c r="A2" s="56"/>
      <c r="B2" s="59"/>
      <c r="C2" s="59"/>
      <c r="D2" s="59"/>
      <c r="E2" s="63"/>
      <c r="F2" s="63"/>
      <c r="G2" s="63"/>
      <c r="H2" s="62"/>
    </row>
    <row r="3" spans="1:8" s="23" customFormat="1" ht="12" x14ac:dyDescent="0.2">
      <c r="A3" s="57"/>
      <c r="B3" s="22"/>
      <c r="E3" s="64"/>
      <c r="F3" s="64"/>
      <c r="G3" s="64"/>
      <c r="H3" s="64"/>
    </row>
    <row r="4" spans="1:8" s="3" customFormat="1" ht="14.25" customHeight="1" x14ac:dyDescent="0.2">
      <c r="A4" s="75" t="s">
        <v>173</v>
      </c>
      <c r="B4" s="75"/>
      <c r="D4" s="4"/>
      <c r="E4" s="65" t="s">
        <v>6</v>
      </c>
      <c r="F4" s="65"/>
      <c r="G4" s="65"/>
      <c r="H4" s="65"/>
    </row>
    <row r="5" spans="1:8" s="43" customFormat="1" ht="12" x14ac:dyDescent="0.2">
      <c r="A5" s="73"/>
      <c r="B5" s="73"/>
      <c r="C5" s="5"/>
      <c r="D5" s="5"/>
      <c r="E5" s="66"/>
      <c r="F5" s="66"/>
      <c r="G5" s="66"/>
      <c r="H5" s="66"/>
    </row>
    <row r="6" spans="1:8" s="6" customFormat="1" ht="24" customHeight="1" x14ac:dyDescent="0.2">
      <c r="A6" s="49" t="s">
        <v>1</v>
      </c>
      <c r="B6" s="50" t="s">
        <v>8</v>
      </c>
      <c r="E6" s="67" t="s">
        <v>53</v>
      </c>
      <c r="F6" s="68">
        <v>0.50505050505050508</v>
      </c>
      <c r="G6" s="69"/>
      <c r="H6" s="69"/>
    </row>
    <row r="7" spans="1:8" ht="12" x14ac:dyDescent="0.2">
      <c r="A7" s="47" t="s">
        <v>53</v>
      </c>
      <c r="B7" s="48">
        <v>1</v>
      </c>
      <c r="C7" s="7"/>
      <c r="D7" s="7"/>
      <c r="E7" s="67" t="s">
        <v>51</v>
      </c>
      <c r="F7" s="68">
        <v>43.43434343434344</v>
      </c>
    </row>
    <row r="8" spans="1:8" ht="12" x14ac:dyDescent="0.2">
      <c r="A8" s="44" t="s">
        <v>50</v>
      </c>
      <c r="B8" s="45">
        <v>1</v>
      </c>
      <c r="C8" s="7"/>
      <c r="D8" s="7"/>
      <c r="E8" s="67" t="s">
        <v>9</v>
      </c>
      <c r="F8" s="68">
        <v>56.060606060606055</v>
      </c>
    </row>
    <row r="9" spans="1:8" ht="12" x14ac:dyDescent="0.2">
      <c r="A9" s="44" t="s">
        <v>2</v>
      </c>
      <c r="B9" s="45">
        <v>85</v>
      </c>
      <c r="C9" s="7"/>
      <c r="D9" s="7"/>
      <c r="E9" s="67" t="s">
        <v>0</v>
      </c>
      <c r="F9" s="71">
        <v>47.1</v>
      </c>
    </row>
    <row r="10" spans="1:8" ht="12" x14ac:dyDescent="0.2">
      <c r="A10" s="44" t="s">
        <v>0</v>
      </c>
      <c r="B10" s="45">
        <v>47</v>
      </c>
      <c r="C10" s="7"/>
      <c r="D10" s="7"/>
      <c r="E10" s="67" t="s">
        <v>3</v>
      </c>
      <c r="F10" s="71">
        <v>41</v>
      </c>
    </row>
    <row r="11" spans="1:8" ht="12" x14ac:dyDescent="0.2">
      <c r="A11" s="44" t="s">
        <v>3</v>
      </c>
      <c r="B11" s="46">
        <v>41</v>
      </c>
      <c r="C11" s="7"/>
      <c r="D11" s="7"/>
      <c r="E11" s="67" t="s">
        <v>4</v>
      </c>
      <c r="F11" s="71">
        <v>23</v>
      </c>
    </row>
    <row r="12" spans="1:8" ht="12" x14ac:dyDescent="0.2">
      <c r="A12" s="51" t="s">
        <v>4</v>
      </c>
      <c r="B12" s="52">
        <v>23</v>
      </c>
      <c r="C12" s="7"/>
      <c r="D12" s="7"/>
    </row>
    <row r="13" spans="1:8" ht="12" x14ac:dyDescent="0.2">
      <c r="A13" s="53" t="s">
        <v>5</v>
      </c>
      <c r="B13" s="54">
        <v>198</v>
      </c>
      <c r="C13" s="8"/>
      <c r="D13" s="8"/>
    </row>
    <row r="14" spans="1:8" ht="12.75" customHeight="1" x14ac:dyDescent="0.2">
      <c r="A14" s="10"/>
      <c r="C14" s="9"/>
      <c r="D14" s="9"/>
    </row>
    <row r="15" spans="1:8" ht="12.75" customHeight="1" x14ac:dyDescent="0.2">
      <c r="A15" s="74" t="s">
        <v>170</v>
      </c>
      <c r="B15" s="74"/>
    </row>
    <row r="16" spans="1:8" ht="12.75" customHeight="1" x14ac:dyDescent="0.2">
      <c r="A16" s="13" t="s">
        <v>171</v>
      </c>
      <c r="B16" s="39"/>
    </row>
    <row r="17" spans="1:2" ht="12.75" customHeight="1" x14ac:dyDescent="0.2">
      <c r="A17" s="13" t="s">
        <v>172</v>
      </c>
      <c r="B17" s="39"/>
    </row>
    <row r="18" spans="1:2" ht="12.75" customHeight="1" x14ac:dyDescent="0.2">
      <c r="A18" s="14"/>
      <c r="B18" s="14"/>
    </row>
    <row r="19" spans="1:2" ht="12.75" customHeight="1" x14ac:dyDescent="0.2">
      <c r="A19" s="14"/>
      <c r="B19" s="14"/>
    </row>
    <row r="20" spans="1:2" ht="12.75" customHeight="1" x14ac:dyDescent="0.2">
      <c r="A20" s="14"/>
      <c r="B20" s="14"/>
    </row>
    <row r="21" spans="1:2" ht="12.75" customHeight="1" x14ac:dyDescent="0.2">
      <c r="A21" s="14"/>
      <c r="B21" s="14"/>
    </row>
    <row r="22" spans="1:2" ht="12.75" customHeight="1" x14ac:dyDescent="0.2">
      <c r="A22" s="14"/>
      <c r="B22" s="14"/>
    </row>
    <row r="23" spans="1:2" ht="12.75" customHeight="1" x14ac:dyDescent="0.2">
      <c r="A23" s="14"/>
      <c r="B23" s="14"/>
    </row>
    <row r="24" spans="1:2" ht="12.75" customHeight="1" x14ac:dyDescent="0.2">
      <c r="A24" s="14"/>
      <c r="B24" s="14"/>
    </row>
    <row r="25" spans="1:2" ht="12" x14ac:dyDescent="0.2">
      <c r="B25" s="15"/>
    </row>
    <row r="37" spans="1:5" ht="12.75" customHeight="1" x14ac:dyDescent="0.2">
      <c r="A37" s="7" t="s">
        <v>169</v>
      </c>
    </row>
    <row r="39" spans="1:5" ht="12.75" customHeight="1" x14ac:dyDescent="0.2">
      <c r="E39" s="72">
        <v>0.999</v>
      </c>
    </row>
    <row r="100" ht="12" x14ac:dyDescent="0.2"/>
  </sheetData>
  <mergeCells count="3">
    <mergeCell ref="A5:B5"/>
    <mergeCell ref="A15:B15"/>
    <mergeCell ref="A4:B4"/>
  </mergeCells>
  <printOptions horizontalCentered="1" verticalCentered="1"/>
  <pageMargins left="0.39370078740157483" right="0.39370078740157483" top="0.39370078740157483" bottom="0.19685039370078741" header="0" footer="0"/>
  <pageSetup fitToHeight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6" tint="-0.499984740745262"/>
  </sheetPr>
  <dimension ref="A1:K245"/>
  <sheetViews>
    <sheetView showGridLines="0" view="pageBreakPreview" zoomScaleNormal="100" zoomScaleSheetLayoutView="100" workbookViewId="0"/>
  </sheetViews>
  <sheetFormatPr baseColWidth="10" defaultRowHeight="15" x14ac:dyDescent="0.25"/>
  <cols>
    <col min="1" max="1" width="55.5703125" style="34" customWidth="1"/>
    <col min="2" max="7" width="6" style="34" customWidth="1"/>
    <col min="8" max="10" width="7" style="34" bestFit="1" customWidth="1"/>
    <col min="11" max="16384" width="11.42578125" style="34"/>
  </cols>
  <sheetData>
    <row r="1" spans="1:11" x14ac:dyDescent="0.25">
      <c r="A1" s="16" t="s">
        <v>44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x14ac:dyDescent="0.25">
      <c r="A2" s="26" t="s">
        <v>10</v>
      </c>
      <c r="B2" s="26"/>
      <c r="C2" s="26"/>
      <c r="D2" s="26"/>
      <c r="E2" s="27"/>
      <c r="F2" s="27"/>
      <c r="G2" s="27"/>
      <c r="H2" s="27"/>
      <c r="I2" s="27"/>
      <c r="J2" s="27"/>
      <c r="K2" s="27"/>
    </row>
    <row r="3" spans="1:11" x14ac:dyDescent="0.25">
      <c r="A3" s="28">
        <v>27</v>
      </c>
      <c r="B3" s="28"/>
      <c r="C3" s="28"/>
      <c r="D3" s="28"/>
      <c r="E3" s="29"/>
      <c r="F3" s="29"/>
      <c r="G3" s="29"/>
      <c r="H3" s="29"/>
      <c r="I3" s="29"/>
      <c r="J3" s="29"/>
      <c r="K3" s="29"/>
    </row>
    <row r="4" spans="1:11" x14ac:dyDescent="0.25">
      <c r="A4" s="80" t="s">
        <v>163</v>
      </c>
      <c r="B4" s="80"/>
      <c r="C4" s="80"/>
      <c r="D4" s="80"/>
      <c r="E4" s="80"/>
      <c r="F4" s="80"/>
      <c r="G4" s="80"/>
      <c r="H4" s="80"/>
      <c r="I4" s="80"/>
      <c r="J4" s="80"/>
    </row>
    <row r="5" spans="1:11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1" ht="24" customHeight="1" x14ac:dyDescent="0.25">
      <c r="A6" s="81" t="s">
        <v>52</v>
      </c>
      <c r="B6" s="83" t="s">
        <v>164</v>
      </c>
      <c r="C6" s="84"/>
      <c r="D6" s="85"/>
      <c r="E6" s="83" t="s">
        <v>152</v>
      </c>
      <c r="F6" s="84"/>
      <c r="G6" s="85"/>
      <c r="H6" s="83" t="s">
        <v>58</v>
      </c>
      <c r="I6" s="84"/>
      <c r="J6" s="86"/>
    </row>
    <row r="7" spans="1:11" ht="12" customHeight="1" x14ac:dyDescent="0.25">
      <c r="A7" s="82"/>
      <c r="B7" s="33" t="s">
        <v>54</v>
      </c>
      <c r="C7" s="33" t="s">
        <v>55</v>
      </c>
      <c r="D7" s="33" t="s">
        <v>57</v>
      </c>
      <c r="E7" s="33" t="s">
        <v>54</v>
      </c>
      <c r="F7" s="33" t="s">
        <v>55</v>
      </c>
      <c r="G7" s="33" t="s">
        <v>57</v>
      </c>
      <c r="H7" s="33" t="s">
        <v>54</v>
      </c>
      <c r="I7" s="33" t="s">
        <v>55</v>
      </c>
      <c r="J7" s="41" t="s">
        <v>57</v>
      </c>
    </row>
    <row r="8" spans="1:11" ht="12" customHeight="1" x14ac:dyDescent="0.25">
      <c r="A8" s="32" t="s">
        <v>43</v>
      </c>
      <c r="B8" s="20">
        <f t="shared" ref="B8:G8" si="0">B16+B9+B11+B23+B28+B33+B38+B43+B50+B54+B60+B64+B69+B75+B81+B84+B90+B92+B95+B98+B104+B19</f>
        <v>1839</v>
      </c>
      <c r="C8" s="20">
        <f t="shared" si="0"/>
        <v>2685</v>
      </c>
      <c r="D8" s="20">
        <f t="shared" si="0"/>
        <v>4524</v>
      </c>
      <c r="E8" s="20">
        <f t="shared" si="0"/>
        <v>1252</v>
      </c>
      <c r="F8" s="20">
        <f t="shared" si="0"/>
        <v>1985</v>
      </c>
      <c r="G8" s="20">
        <f t="shared" si="0"/>
        <v>3237</v>
      </c>
      <c r="H8" s="25">
        <f t="shared" ref="H8:J23" si="1">E8/B8*100</f>
        <v>68.080478520935301</v>
      </c>
      <c r="I8" s="25">
        <f t="shared" si="1"/>
        <v>73.929236499068907</v>
      </c>
      <c r="J8" s="25">
        <f t="shared" si="1"/>
        <v>71.551724137931032</v>
      </c>
    </row>
    <row r="9" spans="1:11" ht="12" customHeight="1" x14ac:dyDescent="0.25">
      <c r="A9" s="31" t="s">
        <v>157</v>
      </c>
      <c r="B9" s="16">
        <f t="shared" ref="B9:G9" si="2">SUM(B10)</f>
        <v>19</v>
      </c>
      <c r="C9" s="16">
        <f t="shared" si="2"/>
        <v>30</v>
      </c>
      <c r="D9" s="16">
        <f t="shared" si="2"/>
        <v>49</v>
      </c>
      <c r="E9" s="16">
        <f t="shared" si="2"/>
        <v>17</v>
      </c>
      <c r="F9" s="16">
        <f t="shared" si="2"/>
        <v>21</v>
      </c>
      <c r="G9" s="16">
        <f t="shared" si="2"/>
        <v>38</v>
      </c>
      <c r="H9" s="42">
        <f t="shared" si="1"/>
        <v>89.473684210526315</v>
      </c>
      <c r="I9" s="42">
        <f t="shared" si="1"/>
        <v>70</v>
      </c>
      <c r="J9" s="42">
        <f t="shared" si="1"/>
        <v>77.551020408163268</v>
      </c>
    </row>
    <row r="10" spans="1:11" ht="12" customHeight="1" x14ac:dyDescent="0.25">
      <c r="A10" s="18" t="s">
        <v>140</v>
      </c>
      <c r="B10" s="35">
        <v>19</v>
      </c>
      <c r="C10" s="35">
        <v>30</v>
      </c>
      <c r="D10" s="35">
        <f>+B10+C10</f>
        <v>49</v>
      </c>
      <c r="E10" s="35">
        <v>17</v>
      </c>
      <c r="F10" s="35">
        <v>21</v>
      </c>
      <c r="G10" s="35">
        <f>+E10+F10</f>
        <v>38</v>
      </c>
      <c r="H10" s="24">
        <f t="shared" si="1"/>
        <v>89.473684210526315</v>
      </c>
      <c r="I10" s="24">
        <f t="shared" si="1"/>
        <v>70</v>
      </c>
      <c r="J10" s="24">
        <f t="shared" si="1"/>
        <v>77.551020408163268</v>
      </c>
    </row>
    <row r="11" spans="1:11" ht="12" customHeight="1" x14ac:dyDescent="0.25">
      <c r="A11" s="31" t="s">
        <v>42</v>
      </c>
      <c r="B11" s="16">
        <f t="shared" ref="B11:G11" si="3">SUM(B12:B15)</f>
        <v>112</v>
      </c>
      <c r="C11" s="16">
        <f t="shared" si="3"/>
        <v>106</v>
      </c>
      <c r="D11" s="16">
        <f t="shared" si="3"/>
        <v>218</v>
      </c>
      <c r="E11" s="16">
        <f t="shared" si="3"/>
        <v>72</v>
      </c>
      <c r="F11" s="16">
        <f t="shared" si="3"/>
        <v>97</v>
      </c>
      <c r="G11" s="16">
        <f t="shared" si="3"/>
        <v>169</v>
      </c>
      <c r="H11" s="42">
        <f t="shared" si="1"/>
        <v>64.285714285714292</v>
      </c>
      <c r="I11" s="42">
        <f t="shared" si="1"/>
        <v>91.509433962264154</v>
      </c>
      <c r="J11" s="42">
        <f t="shared" si="1"/>
        <v>77.522935779816521</v>
      </c>
    </row>
    <row r="12" spans="1:11" ht="12" customHeight="1" x14ac:dyDescent="0.25">
      <c r="A12" s="19" t="s">
        <v>87</v>
      </c>
      <c r="B12" s="36">
        <v>27</v>
      </c>
      <c r="C12" s="36">
        <v>11</v>
      </c>
      <c r="D12" s="35">
        <f>+B12+C12</f>
        <v>38</v>
      </c>
      <c r="E12" s="36">
        <v>16</v>
      </c>
      <c r="F12" s="36">
        <v>9</v>
      </c>
      <c r="G12" s="35">
        <f>+E12+F12</f>
        <v>25</v>
      </c>
      <c r="H12" s="24">
        <f t="shared" si="1"/>
        <v>59.259259259259252</v>
      </c>
      <c r="I12" s="24">
        <f t="shared" si="1"/>
        <v>81.818181818181827</v>
      </c>
      <c r="J12" s="24">
        <f t="shared" si="1"/>
        <v>65.789473684210535</v>
      </c>
    </row>
    <row r="13" spans="1:11" ht="12" customHeight="1" x14ac:dyDescent="0.25">
      <c r="A13" s="18" t="s">
        <v>139</v>
      </c>
      <c r="B13" s="35">
        <v>46</v>
      </c>
      <c r="C13" s="35">
        <v>37</v>
      </c>
      <c r="D13" s="35">
        <f>+B13+C13</f>
        <v>83</v>
      </c>
      <c r="E13" s="35">
        <v>33</v>
      </c>
      <c r="F13" s="35">
        <v>42</v>
      </c>
      <c r="G13" s="35">
        <f>+E13+F13</f>
        <v>75</v>
      </c>
      <c r="H13" s="24">
        <f t="shared" si="1"/>
        <v>71.739130434782609</v>
      </c>
      <c r="I13" s="24">
        <f t="shared" si="1"/>
        <v>113.51351351351352</v>
      </c>
      <c r="J13" s="24">
        <f t="shared" si="1"/>
        <v>90.361445783132538</v>
      </c>
    </row>
    <row r="14" spans="1:11" ht="12" customHeight="1" x14ac:dyDescent="0.25">
      <c r="A14" s="18" t="s">
        <v>138</v>
      </c>
      <c r="B14" s="35">
        <v>14</v>
      </c>
      <c r="C14" s="35">
        <v>35</v>
      </c>
      <c r="D14" s="35">
        <f>+B14+C14</f>
        <v>49</v>
      </c>
      <c r="E14" s="35">
        <v>10</v>
      </c>
      <c r="F14" s="35">
        <v>23</v>
      </c>
      <c r="G14" s="35">
        <f>+E14+F14</f>
        <v>33</v>
      </c>
      <c r="H14" s="24">
        <f t="shared" si="1"/>
        <v>71.428571428571431</v>
      </c>
      <c r="I14" s="24">
        <f t="shared" si="1"/>
        <v>65.714285714285708</v>
      </c>
      <c r="J14" s="24">
        <f t="shared" si="1"/>
        <v>67.346938775510196</v>
      </c>
    </row>
    <row r="15" spans="1:11" ht="12" customHeight="1" x14ac:dyDescent="0.25">
      <c r="A15" s="18" t="s">
        <v>94</v>
      </c>
      <c r="B15" s="35">
        <v>25</v>
      </c>
      <c r="C15" s="35">
        <v>23</v>
      </c>
      <c r="D15" s="35">
        <f>+B15+C15</f>
        <v>48</v>
      </c>
      <c r="E15" s="35">
        <v>13</v>
      </c>
      <c r="F15" s="35">
        <v>23</v>
      </c>
      <c r="G15" s="35">
        <f>+E15+F15</f>
        <v>36</v>
      </c>
      <c r="H15" s="24">
        <f t="shared" si="1"/>
        <v>52</v>
      </c>
      <c r="I15" s="24">
        <f t="shared" si="1"/>
        <v>100</v>
      </c>
      <c r="J15" s="24">
        <f t="shared" si="1"/>
        <v>75</v>
      </c>
    </row>
    <row r="16" spans="1:11" ht="12" customHeight="1" x14ac:dyDescent="0.25">
      <c r="A16" s="31" t="s">
        <v>41</v>
      </c>
      <c r="B16" s="16">
        <f t="shared" ref="B16:G16" si="4">SUM(B17:B18)</f>
        <v>40</v>
      </c>
      <c r="C16" s="16">
        <f t="shared" si="4"/>
        <v>35</v>
      </c>
      <c r="D16" s="16">
        <f t="shared" si="4"/>
        <v>75</v>
      </c>
      <c r="E16" s="16">
        <f t="shared" si="4"/>
        <v>8</v>
      </c>
      <c r="F16" s="16">
        <f t="shared" si="4"/>
        <v>15</v>
      </c>
      <c r="G16" s="16">
        <f t="shared" si="4"/>
        <v>23</v>
      </c>
      <c r="H16" s="42">
        <f t="shared" si="1"/>
        <v>20</v>
      </c>
      <c r="I16" s="42">
        <f t="shared" si="1"/>
        <v>42.857142857142854</v>
      </c>
      <c r="J16" s="42">
        <f t="shared" si="1"/>
        <v>30.666666666666664</v>
      </c>
    </row>
    <row r="17" spans="1:10" ht="12" customHeight="1" x14ac:dyDescent="0.25">
      <c r="A17" s="18" t="s">
        <v>137</v>
      </c>
      <c r="B17" s="35">
        <v>21</v>
      </c>
      <c r="C17" s="35">
        <v>21</v>
      </c>
      <c r="D17" s="35">
        <f>+B17+C17</f>
        <v>42</v>
      </c>
      <c r="E17" s="35">
        <v>6</v>
      </c>
      <c r="F17" s="35">
        <v>8</v>
      </c>
      <c r="G17" s="35">
        <f>+E17+F17</f>
        <v>14</v>
      </c>
      <c r="H17" s="24">
        <f t="shared" si="1"/>
        <v>28.571428571428569</v>
      </c>
      <c r="I17" s="24">
        <f t="shared" si="1"/>
        <v>38.095238095238095</v>
      </c>
      <c r="J17" s="24">
        <f t="shared" si="1"/>
        <v>33.333333333333329</v>
      </c>
    </row>
    <row r="18" spans="1:10" ht="12" customHeight="1" x14ac:dyDescent="0.25">
      <c r="A18" s="18" t="s">
        <v>136</v>
      </c>
      <c r="B18" s="35">
        <v>19</v>
      </c>
      <c r="C18" s="35">
        <v>14</v>
      </c>
      <c r="D18" s="35">
        <f>+B18+C18</f>
        <v>33</v>
      </c>
      <c r="E18" s="35">
        <v>2</v>
      </c>
      <c r="F18" s="35">
        <v>7</v>
      </c>
      <c r="G18" s="35">
        <f>+E18+F18</f>
        <v>9</v>
      </c>
      <c r="H18" s="24">
        <f t="shared" si="1"/>
        <v>10.526315789473683</v>
      </c>
      <c r="I18" s="24">
        <f t="shared" si="1"/>
        <v>50</v>
      </c>
      <c r="J18" s="24">
        <f t="shared" si="1"/>
        <v>27.27272727272727</v>
      </c>
    </row>
    <row r="19" spans="1:10" ht="12" customHeight="1" x14ac:dyDescent="0.25">
      <c r="A19" s="31" t="s">
        <v>59</v>
      </c>
      <c r="B19" s="16">
        <f t="shared" ref="B19:G19" si="5">SUM(B20:B22)</f>
        <v>0</v>
      </c>
      <c r="C19" s="16">
        <f t="shared" si="5"/>
        <v>0</v>
      </c>
      <c r="D19" s="16">
        <f t="shared" si="5"/>
        <v>0</v>
      </c>
      <c r="E19" s="16">
        <f t="shared" si="5"/>
        <v>0</v>
      </c>
      <c r="F19" s="16">
        <f t="shared" si="5"/>
        <v>0</v>
      </c>
      <c r="G19" s="16">
        <f t="shared" si="5"/>
        <v>0</v>
      </c>
      <c r="H19" s="42" t="e">
        <f t="shared" si="1"/>
        <v>#DIV/0!</v>
      </c>
      <c r="I19" s="42" t="e">
        <f t="shared" si="1"/>
        <v>#DIV/0!</v>
      </c>
      <c r="J19" s="42" t="e">
        <f t="shared" si="1"/>
        <v>#DIV/0!</v>
      </c>
    </row>
    <row r="20" spans="1:10" ht="12" customHeight="1" x14ac:dyDescent="0.25">
      <c r="A20" s="18" t="s">
        <v>151</v>
      </c>
      <c r="B20" s="35">
        <v>0</v>
      </c>
      <c r="C20" s="35">
        <v>0</v>
      </c>
      <c r="D20" s="35">
        <f>+B20+C20</f>
        <v>0</v>
      </c>
      <c r="E20" s="35">
        <v>0</v>
      </c>
      <c r="F20" s="35">
        <v>0</v>
      </c>
      <c r="G20" s="35">
        <f>+E20+F20</f>
        <v>0</v>
      </c>
      <c r="H20" s="24" t="e">
        <f t="shared" si="1"/>
        <v>#DIV/0!</v>
      </c>
      <c r="I20" s="24" t="e">
        <f t="shared" si="1"/>
        <v>#DIV/0!</v>
      </c>
      <c r="J20" s="24" t="e">
        <f t="shared" si="1"/>
        <v>#DIV/0!</v>
      </c>
    </row>
    <row r="21" spans="1:10" ht="12" customHeight="1" x14ac:dyDescent="0.25">
      <c r="A21" s="18" t="s">
        <v>142</v>
      </c>
      <c r="B21" s="35">
        <v>0</v>
      </c>
      <c r="C21" s="35">
        <v>0</v>
      </c>
      <c r="D21" s="35">
        <f>+B21+C21</f>
        <v>0</v>
      </c>
      <c r="E21" s="35">
        <v>0</v>
      </c>
      <c r="F21" s="35">
        <v>0</v>
      </c>
      <c r="G21" s="35">
        <f>+E21+F21</f>
        <v>0</v>
      </c>
      <c r="H21" s="24" t="e">
        <f t="shared" si="1"/>
        <v>#DIV/0!</v>
      </c>
      <c r="I21" s="24" t="e">
        <f t="shared" si="1"/>
        <v>#DIV/0!</v>
      </c>
      <c r="J21" s="24" t="e">
        <f t="shared" si="1"/>
        <v>#DIV/0!</v>
      </c>
    </row>
    <row r="22" spans="1:10" ht="12" customHeight="1" x14ac:dyDescent="0.25">
      <c r="A22" s="18" t="s">
        <v>141</v>
      </c>
      <c r="B22" s="35">
        <v>0</v>
      </c>
      <c r="C22" s="35">
        <v>0</v>
      </c>
      <c r="D22" s="35">
        <f>+B22+C22</f>
        <v>0</v>
      </c>
      <c r="E22" s="35">
        <v>0</v>
      </c>
      <c r="F22" s="35">
        <v>0</v>
      </c>
      <c r="G22" s="35">
        <f>+E22+F22</f>
        <v>0</v>
      </c>
      <c r="H22" s="24" t="e">
        <f t="shared" si="1"/>
        <v>#DIV/0!</v>
      </c>
      <c r="I22" s="24" t="e">
        <f t="shared" si="1"/>
        <v>#DIV/0!</v>
      </c>
      <c r="J22" s="24" t="e">
        <f t="shared" si="1"/>
        <v>#DIV/0!</v>
      </c>
    </row>
    <row r="23" spans="1:10" ht="12" customHeight="1" x14ac:dyDescent="0.25">
      <c r="A23" s="31" t="s">
        <v>40</v>
      </c>
      <c r="B23" s="16">
        <f t="shared" ref="B23:G23" si="6">SUM(B24:B27)</f>
        <v>49</v>
      </c>
      <c r="C23" s="16">
        <f t="shared" si="6"/>
        <v>49</v>
      </c>
      <c r="D23" s="16">
        <f t="shared" si="6"/>
        <v>98</v>
      </c>
      <c r="E23" s="16">
        <f t="shared" si="6"/>
        <v>44</v>
      </c>
      <c r="F23" s="16">
        <f t="shared" si="6"/>
        <v>51</v>
      </c>
      <c r="G23" s="16">
        <f t="shared" si="6"/>
        <v>95</v>
      </c>
      <c r="H23" s="42">
        <f t="shared" si="1"/>
        <v>89.795918367346943</v>
      </c>
      <c r="I23" s="42">
        <f t="shared" si="1"/>
        <v>104.08163265306123</v>
      </c>
      <c r="J23" s="42">
        <f t="shared" si="1"/>
        <v>96.938775510204081</v>
      </c>
    </row>
    <row r="24" spans="1:10" ht="12" customHeight="1" x14ac:dyDescent="0.25">
      <c r="A24" s="18" t="s">
        <v>135</v>
      </c>
      <c r="B24" s="35">
        <v>16</v>
      </c>
      <c r="C24" s="35">
        <v>24</v>
      </c>
      <c r="D24" s="35">
        <f>+B24+C24</f>
        <v>40</v>
      </c>
      <c r="E24" s="35">
        <v>17</v>
      </c>
      <c r="F24" s="35">
        <v>30</v>
      </c>
      <c r="G24" s="35">
        <f>+E24+F24</f>
        <v>47</v>
      </c>
      <c r="H24" s="24">
        <f t="shared" ref="H24:J87" si="7">E24/B24*100</f>
        <v>106.25</v>
      </c>
      <c r="I24" s="24">
        <f t="shared" si="7"/>
        <v>125</v>
      </c>
      <c r="J24" s="24">
        <f t="shared" si="7"/>
        <v>117.5</v>
      </c>
    </row>
    <row r="25" spans="1:10" ht="12" customHeight="1" x14ac:dyDescent="0.25">
      <c r="A25" s="18" t="s">
        <v>134</v>
      </c>
      <c r="B25" s="35">
        <v>14</v>
      </c>
      <c r="C25" s="35">
        <v>17</v>
      </c>
      <c r="D25" s="35">
        <f>+B25+C25</f>
        <v>31</v>
      </c>
      <c r="E25" s="35">
        <v>10</v>
      </c>
      <c r="F25" s="35">
        <v>10</v>
      </c>
      <c r="G25" s="35">
        <f>+E25+F25</f>
        <v>20</v>
      </c>
      <c r="H25" s="24">
        <f t="shared" si="7"/>
        <v>71.428571428571431</v>
      </c>
      <c r="I25" s="24">
        <f t="shared" si="7"/>
        <v>58.82352941176471</v>
      </c>
      <c r="J25" s="24">
        <f t="shared" si="7"/>
        <v>64.516129032258064</v>
      </c>
    </row>
    <row r="26" spans="1:10" ht="12" customHeight="1" x14ac:dyDescent="0.25">
      <c r="A26" s="18" t="s">
        <v>133</v>
      </c>
      <c r="B26" s="35">
        <v>11</v>
      </c>
      <c r="C26" s="35">
        <v>2</v>
      </c>
      <c r="D26" s="35">
        <f>+B26+C26</f>
        <v>13</v>
      </c>
      <c r="E26" s="35">
        <v>8</v>
      </c>
      <c r="F26" s="35">
        <v>3</v>
      </c>
      <c r="G26" s="35">
        <f>+E26+F26</f>
        <v>11</v>
      </c>
      <c r="H26" s="24">
        <f t="shared" si="7"/>
        <v>72.727272727272734</v>
      </c>
      <c r="I26" s="24">
        <f t="shared" si="7"/>
        <v>150</v>
      </c>
      <c r="J26" s="24">
        <f t="shared" si="7"/>
        <v>84.615384615384613</v>
      </c>
    </row>
    <row r="27" spans="1:10" ht="12" customHeight="1" x14ac:dyDescent="0.25">
      <c r="A27" s="18" t="s">
        <v>132</v>
      </c>
      <c r="B27" s="35">
        <v>8</v>
      </c>
      <c r="C27" s="35">
        <v>6</v>
      </c>
      <c r="D27" s="35">
        <f>+B27+C27</f>
        <v>14</v>
      </c>
      <c r="E27" s="35">
        <v>9</v>
      </c>
      <c r="F27" s="35">
        <v>8</v>
      </c>
      <c r="G27" s="35">
        <f>+E27+F27</f>
        <v>17</v>
      </c>
      <c r="H27" s="24">
        <f t="shared" si="7"/>
        <v>112.5</v>
      </c>
      <c r="I27" s="24">
        <f t="shared" si="7"/>
        <v>133.33333333333331</v>
      </c>
      <c r="J27" s="24">
        <f t="shared" si="7"/>
        <v>121.42857142857142</v>
      </c>
    </row>
    <row r="28" spans="1:10" ht="12" customHeight="1" x14ac:dyDescent="0.25">
      <c r="A28" s="31" t="s">
        <v>39</v>
      </c>
      <c r="B28" s="16">
        <f t="shared" ref="B28:G28" si="8">SUM(B29:B32)</f>
        <v>64</v>
      </c>
      <c r="C28" s="16">
        <f t="shared" si="8"/>
        <v>50</v>
      </c>
      <c r="D28" s="16">
        <f t="shared" si="8"/>
        <v>114</v>
      </c>
      <c r="E28" s="16">
        <f t="shared" si="8"/>
        <v>64</v>
      </c>
      <c r="F28" s="16">
        <f t="shared" si="8"/>
        <v>38</v>
      </c>
      <c r="G28" s="16">
        <f t="shared" si="8"/>
        <v>102</v>
      </c>
      <c r="H28" s="42">
        <f t="shared" si="7"/>
        <v>100</v>
      </c>
      <c r="I28" s="42">
        <f t="shared" si="7"/>
        <v>76</v>
      </c>
      <c r="J28" s="42">
        <f t="shared" si="7"/>
        <v>89.473684210526315</v>
      </c>
    </row>
    <row r="29" spans="1:10" ht="12" customHeight="1" x14ac:dyDescent="0.25">
      <c r="A29" s="18" t="s">
        <v>107</v>
      </c>
      <c r="B29" s="35">
        <v>3</v>
      </c>
      <c r="C29" s="35">
        <v>5</v>
      </c>
      <c r="D29" s="35">
        <f>+B29+C29</f>
        <v>8</v>
      </c>
      <c r="E29" s="35">
        <v>1</v>
      </c>
      <c r="F29" s="35">
        <v>0</v>
      </c>
      <c r="G29" s="35">
        <f>+E29+F29</f>
        <v>1</v>
      </c>
      <c r="H29" s="24">
        <f t="shared" si="7"/>
        <v>33.333333333333329</v>
      </c>
      <c r="I29" s="24">
        <f t="shared" si="7"/>
        <v>0</v>
      </c>
      <c r="J29" s="24">
        <f t="shared" si="7"/>
        <v>12.5</v>
      </c>
    </row>
    <row r="30" spans="1:10" ht="12" customHeight="1" x14ac:dyDescent="0.25">
      <c r="A30" s="18" t="s">
        <v>106</v>
      </c>
      <c r="B30" s="35">
        <v>10</v>
      </c>
      <c r="C30" s="35">
        <v>13</v>
      </c>
      <c r="D30" s="35">
        <f>+B30+C30</f>
        <v>23</v>
      </c>
      <c r="E30" s="35">
        <v>11</v>
      </c>
      <c r="F30" s="35">
        <v>7</v>
      </c>
      <c r="G30" s="35">
        <f>+E30+F30</f>
        <v>18</v>
      </c>
      <c r="H30" s="24">
        <f t="shared" si="7"/>
        <v>110.00000000000001</v>
      </c>
      <c r="I30" s="24">
        <f t="shared" si="7"/>
        <v>53.846153846153847</v>
      </c>
      <c r="J30" s="24">
        <f t="shared" si="7"/>
        <v>78.260869565217391</v>
      </c>
    </row>
    <row r="31" spans="1:10" ht="12" customHeight="1" x14ac:dyDescent="0.25">
      <c r="A31" s="18" t="s">
        <v>131</v>
      </c>
      <c r="B31" s="35">
        <v>32</v>
      </c>
      <c r="C31" s="35">
        <v>12</v>
      </c>
      <c r="D31" s="35">
        <f>+B31+C31</f>
        <v>44</v>
      </c>
      <c r="E31" s="35">
        <v>32</v>
      </c>
      <c r="F31" s="35">
        <v>17</v>
      </c>
      <c r="G31" s="35">
        <f>+E31+F31</f>
        <v>49</v>
      </c>
      <c r="H31" s="24">
        <f t="shared" si="7"/>
        <v>100</v>
      </c>
      <c r="I31" s="24">
        <f t="shared" si="7"/>
        <v>141.66666666666669</v>
      </c>
      <c r="J31" s="24">
        <f t="shared" si="7"/>
        <v>111.36363636363636</v>
      </c>
    </row>
    <row r="32" spans="1:10" ht="12" customHeight="1" x14ac:dyDescent="0.25">
      <c r="A32" s="18" t="s">
        <v>130</v>
      </c>
      <c r="B32" s="35">
        <v>19</v>
      </c>
      <c r="C32" s="35">
        <v>20</v>
      </c>
      <c r="D32" s="35">
        <f>+B32+C32</f>
        <v>39</v>
      </c>
      <c r="E32" s="35">
        <v>20</v>
      </c>
      <c r="F32" s="35">
        <v>14</v>
      </c>
      <c r="G32" s="35">
        <f>+E32+F32</f>
        <v>34</v>
      </c>
      <c r="H32" s="24">
        <f t="shared" si="7"/>
        <v>105.26315789473684</v>
      </c>
      <c r="I32" s="24">
        <f t="shared" si="7"/>
        <v>70</v>
      </c>
      <c r="J32" s="24">
        <f t="shared" si="7"/>
        <v>87.179487179487182</v>
      </c>
    </row>
    <row r="33" spans="1:10" ht="12" customHeight="1" x14ac:dyDescent="0.25">
      <c r="A33" s="31" t="s">
        <v>38</v>
      </c>
      <c r="B33" s="16">
        <f t="shared" ref="B33:G33" si="9">SUM(B34:B37)</f>
        <v>132</v>
      </c>
      <c r="C33" s="16">
        <f t="shared" si="9"/>
        <v>371</v>
      </c>
      <c r="D33" s="16">
        <f t="shared" si="9"/>
        <v>503</v>
      </c>
      <c r="E33" s="16">
        <f t="shared" si="9"/>
        <v>57</v>
      </c>
      <c r="F33" s="16">
        <f t="shared" si="9"/>
        <v>266</v>
      </c>
      <c r="G33" s="16">
        <f t="shared" si="9"/>
        <v>323</v>
      </c>
      <c r="H33" s="42">
        <f t="shared" si="7"/>
        <v>43.18181818181818</v>
      </c>
      <c r="I33" s="42">
        <f t="shared" si="7"/>
        <v>71.698113207547166</v>
      </c>
      <c r="J33" s="42">
        <f t="shared" si="7"/>
        <v>64.214711729622266</v>
      </c>
    </row>
    <row r="34" spans="1:10" ht="12" customHeight="1" x14ac:dyDescent="0.25">
      <c r="A34" s="18" t="s">
        <v>129</v>
      </c>
      <c r="B34" s="35">
        <v>52</v>
      </c>
      <c r="C34" s="35">
        <v>19</v>
      </c>
      <c r="D34" s="35">
        <f>+B34+C34</f>
        <v>71</v>
      </c>
      <c r="E34" s="35">
        <v>1</v>
      </c>
      <c r="F34" s="35">
        <v>7</v>
      </c>
      <c r="G34" s="35">
        <f>+E34+F34</f>
        <v>8</v>
      </c>
      <c r="H34" s="24">
        <f t="shared" si="7"/>
        <v>1.9230769230769231</v>
      </c>
      <c r="I34" s="24">
        <f t="shared" si="7"/>
        <v>36.84210526315789</v>
      </c>
      <c r="J34" s="24">
        <f t="shared" si="7"/>
        <v>11.267605633802818</v>
      </c>
    </row>
    <row r="35" spans="1:10" ht="12" customHeight="1" x14ac:dyDescent="0.25">
      <c r="A35" s="18" t="s">
        <v>85</v>
      </c>
      <c r="B35" s="35">
        <v>10</v>
      </c>
      <c r="C35" s="35">
        <v>57</v>
      </c>
      <c r="D35" s="35">
        <f>+B35+C35</f>
        <v>67</v>
      </c>
      <c r="E35" s="35">
        <v>12</v>
      </c>
      <c r="F35" s="35">
        <v>33</v>
      </c>
      <c r="G35" s="35">
        <f>+E35+F35</f>
        <v>45</v>
      </c>
      <c r="H35" s="24">
        <f t="shared" si="7"/>
        <v>120</v>
      </c>
      <c r="I35" s="24">
        <f t="shared" si="7"/>
        <v>57.894736842105267</v>
      </c>
      <c r="J35" s="24">
        <f t="shared" si="7"/>
        <v>67.164179104477611</v>
      </c>
    </row>
    <row r="36" spans="1:10" ht="12" customHeight="1" x14ac:dyDescent="0.25">
      <c r="A36" s="18" t="s">
        <v>68</v>
      </c>
      <c r="B36" s="35">
        <v>64</v>
      </c>
      <c r="C36" s="35">
        <v>203</v>
      </c>
      <c r="D36" s="35">
        <f>+B36+C36</f>
        <v>267</v>
      </c>
      <c r="E36" s="35">
        <v>43</v>
      </c>
      <c r="F36" s="35">
        <v>180</v>
      </c>
      <c r="G36" s="35">
        <f>+E36+F36</f>
        <v>223</v>
      </c>
      <c r="H36" s="24">
        <f t="shared" si="7"/>
        <v>67.1875</v>
      </c>
      <c r="I36" s="24">
        <f t="shared" si="7"/>
        <v>88.669950738916256</v>
      </c>
      <c r="J36" s="24">
        <f t="shared" si="7"/>
        <v>83.520599250936328</v>
      </c>
    </row>
    <row r="37" spans="1:10" ht="12" customHeight="1" x14ac:dyDescent="0.25">
      <c r="A37" s="18" t="s">
        <v>74</v>
      </c>
      <c r="B37" s="35">
        <v>6</v>
      </c>
      <c r="C37" s="35">
        <v>92</v>
      </c>
      <c r="D37" s="35">
        <f>+B37+C37</f>
        <v>98</v>
      </c>
      <c r="E37" s="35">
        <v>1</v>
      </c>
      <c r="F37" s="35">
        <v>46</v>
      </c>
      <c r="G37" s="35">
        <f>+E37+F37</f>
        <v>47</v>
      </c>
      <c r="H37" s="24">
        <f t="shared" si="7"/>
        <v>16.666666666666664</v>
      </c>
      <c r="I37" s="24">
        <f t="shared" si="7"/>
        <v>50</v>
      </c>
      <c r="J37" s="24">
        <f t="shared" si="7"/>
        <v>47.959183673469383</v>
      </c>
    </row>
    <row r="38" spans="1:10" ht="12" customHeight="1" x14ac:dyDescent="0.25">
      <c r="A38" s="31" t="s">
        <v>37</v>
      </c>
      <c r="B38" s="16">
        <f t="shared" ref="B38:G38" si="10">SUM(B39:B42)</f>
        <v>73</v>
      </c>
      <c r="C38" s="16">
        <f t="shared" si="10"/>
        <v>84</v>
      </c>
      <c r="D38" s="16">
        <f t="shared" si="10"/>
        <v>157</v>
      </c>
      <c r="E38" s="16">
        <f t="shared" si="10"/>
        <v>38</v>
      </c>
      <c r="F38" s="16">
        <f t="shared" si="10"/>
        <v>60</v>
      </c>
      <c r="G38" s="16">
        <f t="shared" si="10"/>
        <v>98</v>
      </c>
      <c r="H38" s="42">
        <f t="shared" si="7"/>
        <v>52.054794520547944</v>
      </c>
      <c r="I38" s="42">
        <f t="shared" si="7"/>
        <v>71.428571428571431</v>
      </c>
      <c r="J38" s="42">
        <f t="shared" si="7"/>
        <v>62.420382165605091</v>
      </c>
    </row>
    <row r="39" spans="1:10" ht="12" customHeight="1" x14ac:dyDescent="0.25">
      <c r="A39" s="18" t="s">
        <v>96</v>
      </c>
      <c r="B39" s="35">
        <v>39</v>
      </c>
      <c r="C39" s="35">
        <v>31</v>
      </c>
      <c r="D39" s="35">
        <f>+B39+C39</f>
        <v>70</v>
      </c>
      <c r="E39" s="35">
        <v>20</v>
      </c>
      <c r="F39" s="35">
        <v>19</v>
      </c>
      <c r="G39" s="35">
        <f>+E39+F39</f>
        <v>39</v>
      </c>
      <c r="H39" s="24">
        <f t="shared" si="7"/>
        <v>51.282051282051277</v>
      </c>
      <c r="I39" s="24">
        <f t="shared" si="7"/>
        <v>61.29032258064516</v>
      </c>
      <c r="J39" s="24">
        <f t="shared" si="7"/>
        <v>55.714285714285715</v>
      </c>
    </row>
    <row r="40" spans="1:10" ht="12" customHeight="1" x14ac:dyDescent="0.25">
      <c r="A40" s="18" t="s">
        <v>76</v>
      </c>
      <c r="B40" s="35">
        <v>23</v>
      </c>
      <c r="C40" s="35">
        <v>48</v>
      </c>
      <c r="D40" s="35">
        <f>+B40+C40</f>
        <v>71</v>
      </c>
      <c r="E40" s="35">
        <v>16</v>
      </c>
      <c r="F40" s="35">
        <v>32</v>
      </c>
      <c r="G40" s="35">
        <f>+E40+F40</f>
        <v>48</v>
      </c>
      <c r="H40" s="24">
        <f t="shared" si="7"/>
        <v>69.565217391304344</v>
      </c>
      <c r="I40" s="24">
        <f t="shared" si="7"/>
        <v>66.666666666666657</v>
      </c>
      <c r="J40" s="24">
        <f t="shared" si="7"/>
        <v>67.605633802816897</v>
      </c>
    </row>
    <row r="41" spans="1:10" ht="12" customHeight="1" x14ac:dyDescent="0.25">
      <c r="A41" s="18" t="s">
        <v>158</v>
      </c>
      <c r="B41" s="35">
        <v>0</v>
      </c>
      <c r="C41" s="35">
        <v>0</v>
      </c>
      <c r="D41" s="35">
        <f>+B41+C41</f>
        <v>0</v>
      </c>
      <c r="E41" s="35">
        <v>0</v>
      </c>
      <c r="F41" s="35">
        <v>0</v>
      </c>
      <c r="G41" s="35">
        <f>+E41+F41</f>
        <v>0</v>
      </c>
      <c r="H41" s="24" t="e">
        <f t="shared" si="7"/>
        <v>#DIV/0!</v>
      </c>
      <c r="I41" s="24" t="e">
        <f t="shared" si="7"/>
        <v>#DIV/0!</v>
      </c>
      <c r="J41" s="24" t="e">
        <f t="shared" si="7"/>
        <v>#DIV/0!</v>
      </c>
    </row>
    <row r="42" spans="1:10" ht="12" customHeight="1" x14ac:dyDescent="0.25">
      <c r="A42" s="18" t="s">
        <v>91</v>
      </c>
      <c r="B42" s="35">
        <v>11</v>
      </c>
      <c r="C42" s="35">
        <v>5</v>
      </c>
      <c r="D42" s="35">
        <f>+B42+C42</f>
        <v>16</v>
      </c>
      <c r="E42" s="35">
        <v>2</v>
      </c>
      <c r="F42" s="35">
        <v>9</v>
      </c>
      <c r="G42" s="35">
        <f>+E42+F42</f>
        <v>11</v>
      </c>
      <c r="H42" s="24">
        <f t="shared" si="7"/>
        <v>18.181818181818183</v>
      </c>
      <c r="I42" s="24">
        <f t="shared" si="7"/>
        <v>180</v>
      </c>
      <c r="J42" s="24">
        <f t="shared" si="7"/>
        <v>68.75</v>
      </c>
    </row>
    <row r="43" spans="1:10" ht="12" customHeight="1" x14ac:dyDescent="0.25">
      <c r="A43" s="31" t="s">
        <v>36</v>
      </c>
      <c r="B43" s="16">
        <f t="shared" ref="B43:G43" si="11">SUM(B44:B49)</f>
        <v>275</v>
      </c>
      <c r="C43" s="16">
        <f t="shared" si="11"/>
        <v>356</v>
      </c>
      <c r="D43" s="16">
        <f t="shared" si="11"/>
        <v>631</v>
      </c>
      <c r="E43" s="16">
        <f t="shared" si="11"/>
        <v>164</v>
      </c>
      <c r="F43" s="16">
        <f t="shared" si="11"/>
        <v>215</v>
      </c>
      <c r="G43" s="16">
        <f t="shared" si="11"/>
        <v>379</v>
      </c>
      <c r="H43" s="42">
        <f t="shared" si="7"/>
        <v>59.636363636363633</v>
      </c>
      <c r="I43" s="42">
        <f t="shared" si="7"/>
        <v>60.393258426966291</v>
      </c>
      <c r="J43" s="42">
        <f t="shared" si="7"/>
        <v>60.063391442155314</v>
      </c>
    </row>
    <row r="44" spans="1:10" ht="12" customHeight="1" x14ac:dyDescent="0.25">
      <c r="A44" s="18" t="s">
        <v>69</v>
      </c>
      <c r="B44" s="35">
        <v>84</v>
      </c>
      <c r="C44" s="35">
        <v>121</v>
      </c>
      <c r="D44" s="35">
        <f t="shared" ref="D44:D49" si="12">+B44+C44</f>
        <v>205</v>
      </c>
      <c r="E44" s="35">
        <v>66</v>
      </c>
      <c r="F44" s="35">
        <v>75</v>
      </c>
      <c r="G44" s="35">
        <f t="shared" ref="G44:G49" si="13">+E44+F44</f>
        <v>141</v>
      </c>
      <c r="H44" s="24">
        <f t="shared" si="7"/>
        <v>78.571428571428569</v>
      </c>
      <c r="I44" s="24">
        <f t="shared" si="7"/>
        <v>61.983471074380169</v>
      </c>
      <c r="J44" s="24">
        <f t="shared" si="7"/>
        <v>68.780487804878049</v>
      </c>
    </row>
    <row r="45" spans="1:10" ht="12" customHeight="1" x14ac:dyDescent="0.25">
      <c r="A45" s="18" t="s">
        <v>128</v>
      </c>
      <c r="B45" s="35">
        <v>15</v>
      </c>
      <c r="C45" s="35">
        <v>21</v>
      </c>
      <c r="D45" s="35">
        <f t="shared" si="12"/>
        <v>36</v>
      </c>
      <c r="E45" s="35">
        <v>6</v>
      </c>
      <c r="F45" s="35">
        <v>8</v>
      </c>
      <c r="G45" s="35">
        <f t="shared" si="13"/>
        <v>14</v>
      </c>
      <c r="H45" s="24">
        <f t="shared" si="7"/>
        <v>40</v>
      </c>
      <c r="I45" s="24">
        <f t="shared" si="7"/>
        <v>38.095238095238095</v>
      </c>
      <c r="J45" s="24">
        <f t="shared" si="7"/>
        <v>38.888888888888893</v>
      </c>
    </row>
    <row r="46" spans="1:10" ht="12" customHeight="1" x14ac:dyDescent="0.25">
      <c r="A46" s="18" t="s">
        <v>95</v>
      </c>
      <c r="B46" s="35">
        <v>80</v>
      </c>
      <c r="C46" s="35">
        <v>119</v>
      </c>
      <c r="D46" s="35">
        <f t="shared" si="12"/>
        <v>199</v>
      </c>
      <c r="E46" s="35">
        <v>51</v>
      </c>
      <c r="F46" s="35">
        <v>83</v>
      </c>
      <c r="G46" s="35">
        <f t="shared" si="13"/>
        <v>134</v>
      </c>
      <c r="H46" s="24">
        <f t="shared" si="7"/>
        <v>63.749999999999993</v>
      </c>
      <c r="I46" s="24">
        <f t="shared" si="7"/>
        <v>69.747899159663859</v>
      </c>
      <c r="J46" s="24">
        <f t="shared" si="7"/>
        <v>67.336683417085425</v>
      </c>
    </row>
    <row r="47" spans="1:10" ht="12" customHeight="1" x14ac:dyDescent="0.25">
      <c r="A47" s="18" t="s">
        <v>97</v>
      </c>
      <c r="B47" s="35">
        <v>65</v>
      </c>
      <c r="C47" s="35">
        <v>42</v>
      </c>
      <c r="D47" s="35">
        <f t="shared" si="12"/>
        <v>107</v>
      </c>
      <c r="E47" s="35">
        <v>25</v>
      </c>
      <c r="F47" s="35">
        <v>19</v>
      </c>
      <c r="G47" s="35">
        <f t="shared" si="13"/>
        <v>44</v>
      </c>
      <c r="H47" s="24">
        <f t="shared" si="7"/>
        <v>38.461538461538467</v>
      </c>
      <c r="I47" s="24">
        <f t="shared" si="7"/>
        <v>45.238095238095241</v>
      </c>
      <c r="J47" s="24">
        <f t="shared" si="7"/>
        <v>41.121495327102799</v>
      </c>
    </row>
    <row r="48" spans="1:10" ht="12" customHeight="1" x14ac:dyDescent="0.25">
      <c r="A48" s="18" t="s">
        <v>101</v>
      </c>
      <c r="B48" s="35">
        <v>6</v>
      </c>
      <c r="C48" s="35">
        <v>11</v>
      </c>
      <c r="D48" s="35">
        <f t="shared" si="12"/>
        <v>17</v>
      </c>
      <c r="E48" s="35">
        <v>4</v>
      </c>
      <c r="F48" s="35">
        <v>3</v>
      </c>
      <c r="G48" s="35">
        <f t="shared" si="13"/>
        <v>7</v>
      </c>
      <c r="H48" s="24">
        <f t="shared" si="7"/>
        <v>66.666666666666657</v>
      </c>
      <c r="I48" s="24">
        <f t="shared" si="7"/>
        <v>27.27272727272727</v>
      </c>
      <c r="J48" s="24">
        <f t="shared" si="7"/>
        <v>41.17647058823529</v>
      </c>
    </row>
    <row r="49" spans="1:10" ht="12" customHeight="1" x14ac:dyDescent="0.25">
      <c r="A49" s="18" t="s">
        <v>90</v>
      </c>
      <c r="B49" s="35">
        <v>25</v>
      </c>
      <c r="C49" s="35">
        <v>42</v>
      </c>
      <c r="D49" s="35">
        <f t="shared" si="12"/>
        <v>67</v>
      </c>
      <c r="E49" s="35">
        <v>12</v>
      </c>
      <c r="F49" s="35">
        <v>27</v>
      </c>
      <c r="G49" s="35">
        <f t="shared" si="13"/>
        <v>39</v>
      </c>
      <c r="H49" s="24">
        <f t="shared" si="7"/>
        <v>48</v>
      </c>
      <c r="I49" s="24">
        <f t="shared" si="7"/>
        <v>64.285714285714292</v>
      </c>
      <c r="J49" s="24">
        <f t="shared" si="7"/>
        <v>58.208955223880601</v>
      </c>
    </row>
    <row r="50" spans="1:10" ht="12" customHeight="1" x14ac:dyDescent="0.25">
      <c r="A50" s="31" t="s">
        <v>35</v>
      </c>
      <c r="B50" s="16">
        <f t="shared" ref="B50:G50" si="14">SUM(B51:B53)</f>
        <v>204</v>
      </c>
      <c r="C50" s="16">
        <f t="shared" si="14"/>
        <v>244</v>
      </c>
      <c r="D50" s="16">
        <f t="shared" si="14"/>
        <v>448</v>
      </c>
      <c r="E50" s="16">
        <f t="shared" si="14"/>
        <v>147</v>
      </c>
      <c r="F50" s="16">
        <f t="shared" si="14"/>
        <v>201</v>
      </c>
      <c r="G50" s="16">
        <f t="shared" si="14"/>
        <v>348</v>
      </c>
      <c r="H50" s="42">
        <f t="shared" si="7"/>
        <v>72.058823529411768</v>
      </c>
      <c r="I50" s="42">
        <f t="shared" si="7"/>
        <v>82.377049180327873</v>
      </c>
      <c r="J50" s="42">
        <f t="shared" si="7"/>
        <v>77.678571428571431</v>
      </c>
    </row>
    <row r="51" spans="1:10" ht="12" customHeight="1" x14ac:dyDescent="0.25">
      <c r="A51" s="18" t="s">
        <v>86</v>
      </c>
      <c r="B51" s="35">
        <v>204</v>
      </c>
      <c r="C51" s="35">
        <v>244</v>
      </c>
      <c r="D51" s="35">
        <f>+B51+C51</f>
        <v>448</v>
      </c>
      <c r="E51" s="35">
        <v>147</v>
      </c>
      <c r="F51" s="35">
        <v>201</v>
      </c>
      <c r="G51" s="35">
        <f>+E51+F51</f>
        <v>348</v>
      </c>
      <c r="H51" s="24">
        <f t="shared" si="7"/>
        <v>72.058823529411768</v>
      </c>
      <c r="I51" s="24">
        <f t="shared" si="7"/>
        <v>82.377049180327873</v>
      </c>
      <c r="J51" s="24">
        <f t="shared" si="7"/>
        <v>77.678571428571431</v>
      </c>
    </row>
    <row r="52" spans="1:10" ht="12" customHeight="1" x14ac:dyDescent="0.25">
      <c r="A52" s="18" t="s">
        <v>150</v>
      </c>
      <c r="B52" s="35">
        <v>0</v>
      </c>
      <c r="C52" s="35">
        <v>0</v>
      </c>
      <c r="D52" s="35">
        <f>+B52+C52</f>
        <v>0</v>
      </c>
      <c r="E52" s="35">
        <v>0</v>
      </c>
      <c r="F52" s="35">
        <v>0</v>
      </c>
      <c r="G52" s="35">
        <f>+E52+F52</f>
        <v>0</v>
      </c>
      <c r="H52" s="24" t="e">
        <f t="shared" si="7"/>
        <v>#DIV/0!</v>
      </c>
      <c r="I52" s="24" t="e">
        <f t="shared" si="7"/>
        <v>#DIV/0!</v>
      </c>
      <c r="J52" s="24" t="e">
        <f t="shared" si="7"/>
        <v>#DIV/0!</v>
      </c>
    </row>
    <row r="53" spans="1:10" ht="12" customHeight="1" x14ac:dyDescent="0.25">
      <c r="A53" s="18" t="s">
        <v>127</v>
      </c>
      <c r="B53" s="35">
        <v>0</v>
      </c>
      <c r="C53" s="35">
        <v>0</v>
      </c>
      <c r="D53" s="35">
        <f>+B53+C53</f>
        <v>0</v>
      </c>
      <c r="E53" s="35">
        <v>0</v>
      </c>
      <c r="F53" s="35">
        <v>0</v>
      </c>
      <c r="G53" s="35">
        <f>+E53+F53</f>
        <v>0</v>
      </c>
      <c r="H53" s="24" t="e">
        <f t="shared" si="7"/>
        <v>#DIV/0!</v>
      </c>
      <c r="I53" s="24" t="e">
        <f t="shared" si="7"/>
        <v>#DIV/0!</v>
      </c>
      <c r="J53" s="24" t="e">
        <f t="shared" si="7"/>
        <v>#DIV/0!</v>
      </c>
    </row>
    <row r="54" spans="1:10" ht="12" customHeight="1" x14ac:dyDescent="0.25">
      <c r="A54" s="31" t="s">
        <v>34</v>
      </c>
      <c r="B54" s="16">
        <f t="shared" ref="B54:G54" si="15">SUM(B55:B59)</f>
        <v>96</v>
      </c>
      <c r="C54" s="16">
        <f t="shared" si="15"/>
        <v>138</v>
      </c>
      <c r="D54" s="16">
        <f t="shared" si="15"/>
        <v>234</v>
      </c>
      <c r="E54" s="16">
        <f t="shared" si="15"/>
        <v>66</v>
      </c>
      <c r="F54" s="16">
        <f t="shared" si="15"/>
        <v>113</v>
      </c>
      <c r="G54" s="16">
        <f t="shared" si="15"/>
        <v>179</v>
      </c>
      <c r="H54" s="42">
        <f t="shared" si="7"/>
        <v>68.75</v>
      </c>
      <c r="I54" s="42">
        <f t="shared" si="7"/>
        <v>81.884057971014485</v>
      </c>
      <c r="J54" s="42">
        <f t="shared" si="7"/>
        <v>76.495726495726487</v>
      </c>
    </row>
    <row r="55" spans="1:10" ht="12" customHeight="1" x14ac:dyDescent="0.25">
      <c r="A55" s="18" t="s">
        <v>77</v>
      </c>
      <c r="B55" s="35">
        <v>26</v>
      </c>
      <c r="C55" s="35">
        <v>33</v>
      </c>
      <c r="D55" s="35">
        <f>+B55+C55</f>
        <v>59</v>
      </c>
      <c r="E55" s="35">
        <v>12</v>
      </c>
      <c r="F55" s="35">
        <v>13</v>
      </c>
      <c r="G55" s="35">
        <f>+E55+F55</f>
        <v>25</v>
      </c>
      <c r="H55" s="24">
        <f t="shared" si="7"/>
        <v>46.153846153846153</v>
      </c>
      <c r="I55" s="24">
        <f t="shared" si="7"/>
        <v>39.393939393939391</v>
      </c>
      <c r="J55" s="24">
        <f t="shared" si="7"/>
        <v>42.372881355932201</v>
      </c>
    </row>
    <row r="56" spans="1:10" ht="12" customHeight="1" x14ac:dyDescent="0.25">
      <c r="A56" s="18" t="s">
        <v>102</v>
      </c>
      <c r="B56" s="35">
        <v>22</v>
      </c>
      <c r="C56" s="35">
        <v>26</v>
      </c>
      <c r="D56" s="35">
        <f>+B56+C56</f>
        <v>48</v>
      </c>
      <c r="E56" s="35">
        <v>18</v>
      </c>
      <c r="F56" s="35">
        <v>21</v>
      </c>
      <c r="G56" s="35">
        <f>+E56+F56</f>
        <v>39</v>
      </c>
      <c r="H56" s="24">
        <f t="shared" si="7"/>
        <v>81.818181818181827</v>
      </c>
      <c r="I56" s="24">
        <f t="shared" si="7"/>
        <v>80.769230769230774</v>
      </c>
      <c r="J56" s="24">
        <f t="shared" si="7"/>
        <v>81.25</v>
      </c>
    </row>
    <row r="57" spans="1:10" ht="12" customHeight="1" x14ac:dyDescent="0.25">
      <c r="A57" s="18" t="s">
        <v>126</v>
      </c>
      <c r="B57" s="35">
        <v>20</v>
      </c>
      <c r="C57" s="35">
        <v>36</v>
      </c>
      <c r="D57" s="35">
        <f>+B57+C57</f>
        <v>56</v>
      </c>
      <c r="E57" s="35">
        <v>10</v>
      </c>
      <c r="F57" s="35">
        <v>26</v>
      </c>
      <c r="G57" s="35">
        <f>+E57+F57</f>
        <v>36</v>
      </c>
      <c r="H57" s="24">
        <f t="shared" si="7"/>
        <v>50</v>
      </c>
      <c r="I57" s="24">
        <f t="shared" si="7"/>
        <v>72.222222222222214</v>
      </c>
      <c r="J57" s="24">
        <f t="shared" si="7"/>
        <v>64.285714285714292</v>
      </c>
    </row>
    <row r="58" spans="1:10" ht="12" customHeight="1" x14ac:dyDescent="0.25">
      <c r="A58" s="18" t="s">
        <v>159</v>
      </c>
      <c r="B58" s="35">
        <v>0</v>
      </c>
      <c r="C58" s="35">
        <v>0</v>
      </c>
      <c r="D58" s="35">
        <f>+B58+C58</f>
        <v>0</v>
      </c>
      <c r="E58" s="35">
        <v>0</v>
      </c>
      <c r="F58" s="35">
        <v>0</v>
      </c>
      <c r="G58" s="35">
        <f>+E58+F58</f>
        <v>0</v>
      </c>
      <c r="H58" s="24" t="e">
        <f t="shared" si="7"/>
        <v>#DIV/0!</v>
      </c>
      <c r="I58" s="24" t="e">
        <f t="shared" si="7"/>
        <v>#DIV/0!</v>
      </c>
      <c r="J58" s="24" t="e">
        <f t="shared" si="7"/>
        <v>#DIV/0!</v>
      </c>
    </row>
    <row r="59" spans="1:10" ht="12" customHeight="1" x14ac:dyDescent="0.25">
      <c r="A59" s="18" t="s">
        <v>98</v>
      </c>
      <c r="B59" s="35">
        <v>28</v>
      </c>
      <c r="C59" s="35">
        <v>43</v>
      </c>
      <c r="D59" s="35">
        <f>+B59+C59</f>
        <v>71</v>
      </c>
      <c r="E59" s="35">
        <v>26</v>
      </c>
      <c r="F59" s="35">
        <v>53</v>
      </c>
      <c r="G59" s="35">
        <f>+E59+F59</f>
        <v>79</v>
      </c>
      <c r="H59" s="24">
        <f t="shared" si="7"/>
        <v>92.857142857142861</v>
      </c>
      <c r="I59" s="24">
        <f t="shared" si="7"/>
        <v>123.25581395348837</v>
      </c>
      <c r="J59" s="24">
        <f t="shared" si="7"/>
        <v>111.26760563380283</v>
      </c>
    </row>
    <row r="60" spans="1:10" ht="12" customHeight="1" x14ac:dyDescent="0.25">
      <c r="A60" s="31" t="s">
        <v>33</v>
      </c>
      <c r="B60" s="16">
        <f t="shared" ref="B60:G60" si="16">SUM(B61:B63)</f>
        <v>50</v>
      </c>
      <c r="C60" s="16">
        <f t="shared" si="16"/>
        <v>280</v>
      </c>
      <c r="D60" s="16">
        <f t="shared" si="16"/>
        <v>330</v>
      </c>
      <c r="E60" s="16">
        <f t="shared" si="16"/>
        <v>41</v>
      </c>
      <c r="F60" s="16">
        <f t="shared" si="16"/>
        <v>204</v>
      </c>
      <c r="G60" s="16">
        <f t="shared" si="16"/>
        <v>245</v>
      </c>
      <c r="H60" s="42">
        <f t="shared" si="7"/>
        <v>82</v>
      </c>
      <c r="I60" s="42">
        <f t="shared" si="7"/>
        <v>72.857142857142847</v>
      </c>
      <c r="J60" s="42">
        <f t="shared" si="7"/>
        <v>74.242424242424249</v>
      </c>
    </row>
    <row r="61" spans="1:10" ht="12" customHeight="1" x14ac:dyDescent="0.25">
      <c r="A61" s="18" t="s">
        <v>93</v>
      </c>
      <c r="B61" s="35">
        <v>41</v>
      </c>
      <c r="C61" s="35">
        <v>219</v>
      </c>
      <c r="D61" s="35">
        <f>+B61+C61</f>
        <v>260</v>
      </c>
      <c r="E61" s="35">
        <v>39</v>
      </c>
      <c r="F61" s="35">
        <v>176</v>
      </c>
      <c r="G61" s="35">
        <f>+E61+F61</f>
        <v>215</v>
      </c>
      <c r="H61" s="24">
        <f t="shared" si="7"/>
        <v>95.121951219512198</v>
      </c>
      <c r="I61" s="24">
        <f t="shared" si="7"/>
        <v>80.365296803652967</v>
      </c>
      <c r="J61" s="24">
        <f t="shared" si="7"/>
        <v>82.692307692307693</v>
      </c>
    </row>
    <row r="62" spans="1:10" ht="12" customHeight="1" x14ac:dyDescent="0.25">
      <c r="A62" s="18" t="s">
        <v>103</v>
      </c>
      <c r="B62" s="35">
        <v>5</v>
      </c>
      <c r="C62" s="35">
        <v>34</v>
      </c>
      <c r="D62" s="35">
        <f>+B62+C62</f>
        <v>39</v>
      </c>
      <c r="E62" s="35">
        <v>1</v>
      </c>
      <c r="F62" s="35">
        <v>14</v>
      </c>
      <c r="G62" s="35">
        <f>+E62+F62</f>
        <v>15</v>
      </c>
      <c r="H62" s="24">
        <f t="shared" si="7"/>
        <v>20</v>
      </c>
      <c r="I62" s="24">
        <f t="shared" si="7"/>
        <v>41.17647058823529</v>
      </c>
      <c r="J62" s="24">
        <f t="shared" si="7"/>
        <v>38.461538461538467</v>
      </c>
    </row>
    <row r="63" spans="1:10" ht="12" customHeight="1" x14ac:dyDescent="0.25">
      <c r="A63" s="18" t="s">
        <v>125</v>
      </c>
      <c r="B63" s="35">
        <v>4</v>
      </c>
      <c r="C63" s="35">
        <v>27</v>
      </c>
      <c r="D63" s="35">
        <f>+B63+C63</f>
        <v>31</v>
      </c>
      <c r="E63" s="35">
        <v>1</v>
      </c>
      <c r="F63" s="35">
        <v>14</v>
      </c>
      <c r="G63" s="35">
        <f>+E63+F63</f>
        <v>15</v>
      </c>
      <c r="H63" s="24">
        <f t="shared" si="7"/>
        <v>25</v>
      </c>
      <c r="I63" s="24">
        <f t="shared" si="7"/>
        <v>51.851851851851848</v>
      </c>
      <c r="J63" s="24">
        <f t="shared" si="7"/>
        <v>48.387096774193552</v>
      </c>
    </row>
    <row r="64" spans="1:10" ht="12" customHeight="1" x14ac:dyDescent="0.25">
      <c r="A64" s="31" t="s">
        <v>32</v>
      </c>
      <c r="B64" s="16">
        <f t="shared" ref="B64:G64" si="17">SUM(B65:B68)</f>
        <v>46</v>
      </c>
      <c r="C64" s="16">
        <f t="shared" si="17"/>
        <v>53</v>
      </c>
      <c r="D64" s="16">
        <f t="shared" si="17"/>
        <v>99</v>
      </c>
      <c r="E64" s="16">
        <f t="shared" si="17"/>
        <v>28</v>
      </c>
      <c r="F64" s="16">
        <f t="shared" si="17"/>
        <v>36</v>
      </c>
      <c r="G64" s="16">
        <f t="shared" si="17"/>
        <v>64</v>
      </c>
      <c r="H64" s="42">
        <f t="shared" si="7"/>
        <v>60.869565217391312</v>
      </c>
      <c r="I64" s="42">
        <f t="shared" si="7"/>
        <v>67.924528301886795</v>
      </c>
      <c r="J64" s="42">
        <f t="shared" si="7"/>
        <v>64.646464646464651</v>
      </c>
    </row>
    <row r="65" spans="1:10" ht="12" customHeight="1" x14ac:dyDescent="0.25">
      <c r="A65" s="18" t="s">
        <v>124</v>
      </c>
      <c r="B65" s="35">
        <v>27</v>
      </c>
      <c r="C65" s="35">
        <v>29</v>
      </c>
      <c r="D65" s="35">
        <f>+B65+C65</f>
        <v>56</v>
      </c>
      <c r="E65" s="35">
        <v>12</v>
      </c>
      <c r="F65" s="35">
        <v>26</v>
      </c>
      <c r="G65" s="35">
        <f>+E65+F65</f>
        <v>38</v>
      </c>
      <c r="H65" s="24">
        <f t="shared" si="7"/>
        <v>44.444444444444443</v>
      </c>
      <c r="I65" s="24">
        <f t="shared" si="7"/>
        <v>89.65517241379311</v>
      </c>
      <c r="J65" s="24">
        <f t="shared" si="7"/>
        <v>67.857142857142861</v>
      </c>
    </row>
    <row r="66" spans="1:10" ht="12" customHeight="1" x14ac:dyDescent="0.25">
      <c r="A66" s="18" t="s">
        <v>165</v>
      </c>
      <c r="B66" s="35">
        <v>0</v>
      </c>
      <c r="C66" s="35">
        <v>0</v>
      </c>
      <c r="D66" s="35">
        <f>+B66+C66</f>
        <v>0</v>
      </c>
      <c r="E66" s="35">
        <v>1</v>
      </c>
      <c r="F66" s="35">
        <v>2</v>
      </c>
      <c r="G66" s="35">
        <f>+E66+F66</f>
        <v>3</v>
      </c>
      <c r="H66" s="24" t="e">
        <f t="shared" si="7"/>
        <v>#DIV/0!</v>
      </c>
      <c r="I66" s="24" t="e">
        <f t="shared" si="7"/>
        <v>#DIV/0!</v>
      </c>
      <c r="J66" s="24" t="e">
        <f t="shared" si="7"/>
        <v>#DIV/0!</v>
      </c>
    </row>
    <row r="67" spans="1:10" ht="12" customHeight="1" x14ac:dyDescent="0.25">
      <c r="A67" s="18" t="s">
        <v>123</v>
      </c>
      <c r="B67" s="35">
        <v>8</v>
      </c>
      <c r="C67" s="35">
        <v>6</v>
      </c>
      <c r="D67" s="35">
        <f>+B67+C67</f>
        <v>14</v>
      </c>
      <c r="E67" s="35">
        <v>10</v>
      </c>
      <c r="F67" s="35">
        <v>2</v>
      </c>
      <c r="G67" s="35">
        <f>+E67+F67</f>
        <v>12</v>
      </c>
      <c r="H67" s="24">
        <f t="shared" si="7"/>
        <v>125</v>
      </c>
      <c r="I67" s="24">
        <f t="shared" si="7"/>
        <v>33.333333333333329</v>
      </c>
      <c r="J67" s="24">
        <f t="shared" si="7"/>
        <v>85.714285714285708</v>
      </c>
    </row>
    <row r="68" spans="1:10" ht="12" customHeight="1" x14ac:dyDescent="0.25">
      <c r="A68" s="18" t="s">
        <v>145</v>
      </c>
      <c r="B68" s="35">
        <v>11</v>
      </c>
      <c r="C68" s="35">
        <v>18</v>
      </c>
      <c r="D68" s="35">
        <f>+B68+C68</f>
        <v>29</v>
      </c>
      <c r="E68" s="35">
        <v>5</v>
      </c>
      <c r="F68" s="35">
        <v>6</v>
      </c>
      <c r="G68" s="35">
        <f>+E68+F68</f>
        <v>11</v>
      </c>
      <c r="H68" s="24">
        <f t="shared" si="7"/>
        <v>45.454545454545453</v>
      </c>
      <c r="I68" s="24">
        <f t="shared" si="7"/>
        <v>33.333333333333329</v>
      </c>
      <c r="J68" s="24">
        <f t="shared" si="7"/>
        <v>37.931034482758619</v>
      </c>
    </row>
    <row r="69" spans="1:10" ht="12" customHeight="1" x14ac:dyDescent="0.25">
      <c r="A69" s="31" t="s">
        <v>31</v>
      </c>
      <c r="B69" s="16">
        <f t="shared" ref="B69:G69" si="18">SUM(B70:B74)</f>
        <v>47</v>
      </c>
      <c r="C69" s="16">
        <f t="shared" si="18"/>
        <v>76</v>
      </c>
      <c r="D69" s="16">
        <f t="shared" si="18"/>
        <v>123</v>
      </c>
      <c r="E69" s="16">
        <f t="shared" si="18"/>
        <v>36</v>
      </c>
      <c r="F69" s="16">
        <f t="shared" si="18"/>
        <v>32</v>
      </c>
      <c r="G69" s="16">
        <f t="shared" si="18"/>
        <v>68</v>
      </c>
      <c r="H69" s="42">
        <f t="shared" si="7"/>
        <v>76.59574468085107</v>
      </c>
      <c r="I69" s="42">
        <f t="shared" si="7"/>
        <v>42.105263157894733</v>
      </c>
      <c r="J69" s="42">
        <f t="shared" si="7"/>
        <v>55.284552845528459</v>
      </c>
    </row>
    <row r="70" spans="1:10" ht="12" customHeight="1" x14ac:dyDescent="0.25">
      <c r="A70" s="18" t="s">
        <v>122</v>
      </c>
      <c r="B70" s="35">
        <v>2</v>
      </c>
      <c r="C70" s="35">
        <v>11</v>
      </c>
      <c r="D70" s="35">
        <f>+B70+C70</f>
        <v>13</v>
      </c>
      <c r="E70" s="35">
        <v>3</v>
      </c>
      <c r="F70" s="35">
        <v>4</v>
      </c>
      <c r="G70" s="35">
        <f>+E70+F70</f>
        <v>7</v>
      </c>
      <c r="H70" s="24">
        <f t="shared" si="7"/>
        <v>150</v>
      </c>
      <c r="I70" s="24">
        <f t="shared" si="7"/>
        <v>36.363636363636367</v>
      </c>
      <c r="J70" s="24">
        <f t="shared" si="7"/>
        <v>53.846153846153847</v>
      </c>
    </row>
    <row r="71" spans="1:10" ht="12" customHeight="1" x14ac:dyDescent="0.25">
      <c r="A71" s="18" t="s">
        <v>121</v>
      </c>
      <c r="B71" s="35">
        <v>4</v>
      </c>
      <c r="C71" s="35">
        <v>13</v>
      </c>
      <c r="D71" s="35">
        <f>+B71+C71</f>
        <v>17</v>
      </c>
      <c r="E71" s="35">
        <v>1</v>
      </c>
      <c r="F71" s="35">
        <v>1</v>
      </c>
      <c r="G71" s="35">
        <f>+E71+F71</f>
        <v>2</v>
      </c>
      <c r="H71" s="24">
        <f t="shared" si="7"/>
        <v>25</v>
      </c>
      <c r="I71" s="24">
        <f t="shared" si="7"/>
        <v>7.6923076923076925</v>
      </c>
      <c r="J71" s="24">
        <f t="shared" si="7"/>
        <v>11.76470588235294</v>
      </c>
    </row>
    <row r="72" spans="1:10" ht="12" customHeight="1" x14ac:dyDescent="0.25">
      <c r="A72" s="18" t="s">
        <v>120</v>
      </c>
      <c r="B72" s="35">
        <v>11</v>
      </c>
      <c r="C72" s="35">
        <v>7</v>
      </c>
      <c r="D72" s="35">
        <f>+B72+C72</f>
        <v>18</v>
      </c>
      <c r="E72" s="35">
        <v>14</v>
      </c>
      <c r="F72" s="35">
        <v>4</v>
      </c>
      <c r="G72" s="35">
        <f>+E72+F72</f>
        <v>18</v>
      </c>
      <c r="H72" s="24">
        <f t="shared" si="7"/>
        <v>127.27272727272727</v>
      </c>
      <c r="I72" s="24">
        <f t="shared" si="7"/>
        <v>57.142857142857139</v>
      </c>
      <c r="J72" s="24">
        <f t="shared" si="7"/>
        <v>100</v>
      </c>
    </row>
    <row r="73" spans="1:10" ht="12" customHeight="1" x14ac:dyDescent="0.25">
      <c r="A73" s="18" t="s">
        <v>119</v>
      </c>
      <c r="B73" s="35">
        <v>20</v>
      </c>
      <c r="C73" s="35">
        <v>17</v>
      </c>
      <c r="D73" s="35">
        <f>+B73+C73</f>
        <v>37</v>
      </c>
      <c r="E73" s="35">
        <v>11</v>
      </c>
      <c r="F73" s="35">
        <v>11</v>
      </c>
      <c r="G73" s="35">
        <f>+E73+F73</f>
        <v>22</v>
      </c>
      <c r="H73" s="24">
        <f t="shared" si="7"/>
        <v>55.000000000000007</v>
      </c>
      <c r="I73" s="24">
        <f t="shared" si="7"/>
        <v>64.705882352941174</v>
      </c>
      <c r="J73" s="24">
        <f t="shared" si="7"/>
        <v>59.45945945945946</v>
      </c>
    </row>
    <row r="74" spans="1:10" ht="12" customHeight="1" x14ac:dyDescent="0.25">
      <c r="A74" s="19" t="s">
        <v>166</v>
      </c>
      <c r="B74" s="35">
        <v>10</v>
      </c>
      <c r="C74" s="35">
        <v>28</v>
      </c>
      <c r="D74" s="35">
        <f>+B74+C74</f>
        <v>38</v>
      </c>
      <c r="E74" s="35">
        <v>7</v>
      </c>
      <c r="F74" s="35">
        <v>12</v>
      </c>
      <c r="G74" s="35">
        <f>+E74+F74</f>
        <v>19</v>
      </c>
      <c r="H74" s="24">
        <f t="shared" si="7"/>
        <v>70</v>
      </c>
      <c r="I74" s="24">
        <f t="shared" si="7"/>
        <v>42.857142857142854</v>
      </c>
      <c r="J74" s="24">
        <f t="shared" si="7"/>
        <v>50</v>
      </c>
    </row>
    <row r="75" spans="1:10" ht="12" customHeight="1" x14ac:dyDescent="0.25">
      <c r="A75" s="31" t="s">
        <v>30</v>
      </c>
      <c r="B75" s="16">
        <f t="shared" ref="B75:G75" si="19">SUM(B76:B80)</f>
        <v>206</v>
      </c>
      <c r="C75" s="16">
        <f t="shared" si="19"/>
        <v>55</v>
      </c>
      <c r="D75" s="16">
        <f t="shared" si="19"/>
        <v>261</v>
      </c>
      <c r="E75" s="16">
        <f t="shared" si="19"/>
        <v>147</v>
      </c>
      <c r="F75" s="16">
        <f t="shared" si="19"/>
        <v>43</v>
      </c>
      <c r="G75" s="16">
        <f t="shared" si="19"/>
        <v>190</v>
      </c>
      <c r="H75" s="42">
        <f t="shared" si="7"/>
        <v>71.359223300970882</v>
      </c>
      <c r="I75" s="42">
        <f t="shared" si="7"/>
        <v>78.181818181818187</v>
      </c>
      <c r="J75" s="42">
        <f t="shared" si="7"/>
        <v>72.796934865900383</v>
      </c>
    </row>
    <row r="76" spans="1:10" ht="12" customHeight="1" x14ac:dyDescent="0.25">
      <c r="A76" s="18" t="s">
        <v>118</v>
      </c>
      <c r="B76" s="35">
        <v>66</v>
      </c>
      <c r="C76" s="35">
        <v>15</v>
      </c>
      <c r="D76" s="35">
        <f>+B76+C76</f>
        <v>81</v>
      </c>
      <c r="E76" s="35">
        <v>61</v>
      </c>
      <c r="F76" s="35">
        <v>23</v>
      </c>
      <c r="G76" s="35">
        <f>+E76+F76</f>
        <v>84</v>
      </c>
      <c r="H76" s="24">
        <f t="shared" si="7"/>
        <v>92.424242424242422</v>
      </c>
      <c r="I76" s="24">
        <f t="shared" si="7"/>
        <v>153.33333333333334</v>
      </c>
      <c r="J76" s="24">
        <f t="shared" si="7"/>
        <v>103.7037037037037</v>
      </c>
    </row>
    <row r="77" spans="1:10" ht="12" customHeight="1" x14ac:dyDescent="0.25">
      <c r="A77" s="18" t="s">
        <v>92</v>
      </c>
      <c r="B77" s="35">
        <v>42</v>
      </c>
      <c r="C77" s="35">
        <v>22</v>
      </c>
      <c r="D77" s="35">
        <f>+B77+C77</f>
        <v>64</v>
      </c>
      <c r="E77" s="35">
        <v>24</v>
      </c>
      <c r="F77" s="35">
        <v>13</v>
      </c>
      <c r="G77" s="35">
        <f>+E77+F77</f>
        <v>37</v>
      </c>
      <c r="H77" s="24">
        <f t="shared" si="7"/>
        <v>57.142857142857139</v>
      </c>
      <c r="I77" s="24">
        <f t="shared" si="7"/>
        <v>59.090909090909093</v>
      </c>
      <c r="J77" s="24">
        <f t="shared" si="7"/>
        <v>57.8125</v>
      </c>
    </row>
    <row r="78" spans="1:10" ht="12" customHeight="1" x14ac:dyDescent="0.25">
      <c r="A78" s="18" t="s">
        <v>144</v>
      </c>
      <c r="B78" s="35">
        <v>25</v>
      </c>
      <c r="C78" s="35">
        <v>2</v>
      </c>
      <c r="D78" s="35">
        <f>+B78+C78</f>
        <v>27</v>
      </c>
      <c r="E78" s="35">
        <v>13</v>
      </c>
      <c r="F78" s="35">
        <v>1</v>
      </c>
      <c r="G78" s="35">
        <f>+E78+F78</f>
        <v>14</v>
      </c>
      <c r="H78" s="24">
        <f t="shared" si="7"/>
        <v>52</v>
      </c>
      <c r="I78" s="24">
        <f t="shared" si="7"/>
        <v>50</v>
      </c>
      <c r="J78" s="24">
        <f t="shared" si="7"/>
        <v>51.851851851851848</v>
      </c>
    </row>
    <row r="79" spans="1:10" ht="12" customHeight="1" x14ac:dyDescent="0.25">
      <c r="A79" s="19" t="s">
        <v>117</v>
      </c>
      <c r="B79" s="35">
        <v>22</v>
      </c>
      <c r="C79" s="35">
        <v>13</v>
      </c>
      <c r="D79" s="35">
        <f>+B79+C79</f>
        <v>35</v>
      </c>
      <c r="E79" s="35">
        <v>2</v>
      </c>
      <c r="F79" s="35">
        <v>1</v>
      </c>
      <c r="G79" s="35">
        <f>+E79+F79</f>
        <v>3</v>
      </c>
      <c r="H79" s="24">
        <f t="shared" si="7"/>
        <v>9.0909090909090917</v>
      </c>
      <c r="I79" s="24">
        <f t="shared" si="7"/>
        <v>7.6923076923076925</v>
      </c>
      <c r="J79" s="24">
        <f t="shared" si="7"/>
        <v>8.5714285714285712</v>
      </c>
    </row>
    <row r="80" spans="1:10" ht="12" customHeight="1" x14ac:dyDescent="0.25">
      <c r="A80" s="18" t="s">
        <v>116</v>
      </c>
      <c r="B80" s="35">
        <v>51</v>
      </c>
      <c r="C80" s="35">
        <v>3</v>
      </c>
      <c r="D80" s="35">
        <f>+B80+C80</f>
        <v>54</v>
      </c>
      <c r="E80" s="35">
        <v>47</v>
      </c>
      <c r="F80" s="35">
        <v>5</v>
      </c>
      <c r="G80" s="35">
        <f>+E80+F80</f>
        <v>52</v>
      </c>
      <c r="H80" s="24">
        <f t="shared" si="7"/>
        <v>92.156862745098039</v>
      </c>
      <c r="I80" s="24">
        <f t="shared" si="7"/>
        <v>166.66666666666669</v>
      </c>
      <c r="J80" s="24">
        <f t="shared" si="7"/>
        <v>96.296296296296291</v>
      </c>
    </row>
    <row r="81" spans="1:10" ht="12" customHeight="1" x14ac:dyDescent="0.25">
      <c r="A81" s="31" t="s">
        <v>29</v>
      </c>
      <c r="B81" s="16">
        <f t="shared" ref="B81:G81" si="20">SUM(B82:B83)</f>
        <v>41</v>
      </c>
      <c r="C81" s="16">
        <f t="shared" si="20"/>
        <v>96</v>
      </c>
      <c r="D81" s="16">
        <f t="shared" si="20"/>
        <v>137</v>
      </c>
      <c r="E81" s="16">
        <f t="shared" si="20"/>
        <v>24</v>
      </c>
      <c r="F81" s="16">
        <f t="shared" si="20"/>
        <v>63</v>
      </c>
      <c r="G81" s="16">
        <f t="shared" si="20"/>
        <v>87</v>
      </c>
      <c r="H81" s="42">
        <f t="shared" si="7"/>
        <v>58.536585365853654</v>
      </c>
      <c r="I81" s="42">
        <f t="shared" si="7"/>
        <v>65.625</v>
      </c>
      <c r="J81" s="42">
        <f t="shared" si="7"/>
        <v>63.503649635036496</v>
      </c>
    </row>
    <row r="82" spans="1:10" ht="12" customHeight="1" x14ac:dyDescent="0.25">
      <c r="A82" s="18" t="s">
        <v>115</v>
      </c>
      <c r="B82" s="35">
        <v>2</v>
      </c>
      <c r="C82" s="35">
        <v>10</v>
      </c>
      <c r="D82" s="35">
        <f>+B82+C82</f>
        <v>12</v>
      </c>
      <c r="E82" s="35">
        <v>1</v>
      </c>
      <c r="F82" s="35">
        <v>2</v>
      </c>
      <c r="G82" s="35">
        <f>+E82+F82</f>
        <v>3</v>
      </c>
      <c r="H82" s="24">
        <f t="shared" si="7"/>
        <v>50</v>
      </c>
      <c r="I82" s="24">
        <f t="shared" si="7"/>
        <v>20</v>
      </c>
      <c r="J82" s="24">
        <f t="shared" si="7"/>
        <v>25</v>
      </c>
    </row>
    <row r="83" spans="1:10" ht="12" customHeight="1" x14ac:dyDescent="0.25">
      <c r="A83" s="18" t="s">
        <v>75</v>
      </c>
      <c r="B83" s="35">
        <v>39</v>
      </c>
      <c r="C83" s="35">
        <v>86</v>
      </c>
      <c r="D83" s="35">
        <f>+B83+C83</f>
        <v>125</v>
      </c>
      <c r="E83" s="35">
        <v>23</v>
      </c>
      <c r="F83" s="35">
        <v>61</v>
      </c>
      <c r="G83" s="35">
        <f>+E83+F83</f>
        <v>84</v>
      </c>
      <c r="H83" s="24">
        <f t="shared" si="7"/>
        <v>58.974358974358978</v>
      </c>
      <c r="I83" s="24">
        <f t="shared" si="7"/>
        <v>70.930232558139537</v>
      </c>
      <c r="J83" s="24">
        <f t="shared" si="7"/>
        <v>67.2</v>
      </c>
    </row>
    <row r="84" spans="1:10" ht="12" customHeight="1" x14ac:dyDescent="0.25">
      <c r="A84" s="31" t="s">
        <v>28</v>
      </c>
      <c r="B84" s="16">
        <f t="shared" ref="B84:G84" si="21">SUM(B85:B89)</f>
        <v>142</v>
      </c>
      <c r="C84" s="16">
        <f t="shared" si="21"/>
        <v>244</v>
      </c>
      <c r="D84" s="16">
        <f t="shared" si="21"/>
        <v>386</v>
      </c>
      <c r="E84" s="16">
        <f t="shared" si="21"/>
        <v>93</v>
      </c>
      <c r="F84" s="16">
        <f t="shared" si="21"/>
        <v>143</v>
      </c>
      <c r="G84" s="16">
        <f t="shared" si="21"/>
        <v>236</v>
      </c>
      <c r="H84" s="42">
        <f t="shared" si="7"/>
        <v>65.492957746478879</v>
      </c>
      <c r="I84" s="42">
        <f t="shared" si="7"/>
        <v>58.606557377049185</v>
      </c>
      <c r="J84" s="42">
        <f t="shared" si="7"/>
        <v>61.139896373056992</v>
      </c>
    </row>
    <row r="85" spans="1:10" ht="12" customHeight="1" x14ac:dyDescent="0.25">
      <c r="A85" s="18" t="s">
        <v>114</v>
      </c>
      <c r="B85" s="35">
        <v>25</v>
      </c>
      <c r="C85" s="35">
        <v>16</v>
      </c>
      <c r="D85" s="35">
        <f>+B85+C85</f>
        <v>41</v>
      </c>
      <c r="E85" s="35">
        <v>6</v>
      </c>
      <c r="F85" s="35">
        <v>5</v>
      </c>
      <c r="G85" s="35">
        <f>+E85+F85</f>
        <v>11</v>
      </c>
      <c r="H85" s="24">
        <f t="shared" si="7"/>
        <v>24</v>
      </c>
      <c r="I85" s="24">
        <f t="shared" si="7"/>
        <v>31.25</v>
      </c>
      <c r="J85" s="24">
        <f t="shared" si="7"/>
        <v>26.829268292682929</v>
      </c>
    </row>
    <row r="86" spans="1:10" ht="12" customHeight="1" x14ac:dyDescent="0.25">
      <c r="A86" s="18" t="s">
        <v>88</v>
      </c>
      <c r="B86" s="35">
        <v>67</v>
      </c>
      <c r="C86" s="35">
        <v>82</v>
      </c>
      <c r="D86" s="35">
        <f>+B86+C86</f>
        <v>149</v>
      </c>
      <c r="E86" s="35">
        <v>62</v>
      </c>
      <c r="F86" s="35">
        <v>66</v>
      </c>
      <c r="G86" s="35">
        <f>+E86+F86</f>
        <v>128</v>
      </c>
      <c r="H86" s="24">
        <f t="shared" si="7"/>
        <v>92.537313432835816</v>
      </c>
      <c r="I86" s="24">
        <f t="shared" si="7"/>
        <v>80.487804878048792</v>
      </c>
      <c r="J86" s="24">
        <f t="shared" si="7"/>
        <v>85.90604026845638</v>
      </c>
    </row>
    <row r="87" spans="1:10" ht="12" customHeight="1" x14ac:dyDescent="0.25">
      <c r="A87" s="18" t="s">
        <v>89</v>
      </c>
      <c r="B87" s="35">
        <v>11</v>
      </c>
      <c r="C87" s="35">
        <v>50</v>
      </c>
      <c r="D87" s="35">
        <f>+B87+C87</f>
        <v>61</v>
      </c>
      <c r="E87" s="35">
        <v>3</v>
      </c>
      <c r="F87" s="35">
        <v>25</v>
      </c>
      <c r="G87" s="35">
        <f>+E87+F87</f>
        <v>28</v>
      </c>
      <c r="H87" s="24">
        <f t="shared" si="7"/>
        <v>27.27272727272727</v>
      </c>
      <c r="I87" s="24">
        <f t="shared" si="7"/>
        <v>50</v>
      </c>
      <c r="J87" s="24">
        <f t="shared" si="7"/>
        <v>45.901639344262293</v>
      </c>
    </row>
    <row r="88" spans="1:10" ht="12" customHeight="1" x14ac:dyDescent="0.25">
      <c r="A88" s="18" t="s">
        <v>113</v>
      </c>
      <c r="B88" s="35">
        <v>26</v>
      </c>
      <c r="C88" s="35">
        <v>47</v>
      </c>
      <c r="D88" s="35">
        <f>+B88+C88</f>
        <v>73</v>
      </c>
      <c r="E88" s="35">
        <v>11</v>
      </c>
      <c r="F88" s="35">
        <v>29</v>
      </c>
      <c r="G88" s="35">
        <f>+E88+F88</f>
        <v>40</v>
      </c>
      <c r="H88" s="24">
        <f t="shared" ref="H88:J119" si="22">E88/B88*100</f>
        <v>42.307692307692307</v>
      </c>
      <c r="I88" s="24">
        <f t="shared" si="22"/>
        <v>61.702127659574465</v>
      </c>
      <c r="J88" s="24">
        <f t="shared" si="22"/>
        <v>54.794520547945204</v>
      </c>
    </row>
    <row r="89" spans="1:10" ht="12" customHeight="1" x14ac:dyDescent="0.25">
      <c r="A89" s="18" t="s">
        <v>112</v>
      </c>
      <c r="B89" s="35">
        <v>13</v>
      </c>
      <c r="C89" s="35">
        <v>49</v>
      </c>
      <c r="D89" s="35">
        <f>+B89+C89</f>
        <v>62</v>
      </c>
      <c r="E89" s="35">
        <v>11</v>
      </c>
      <c r="F89" s="35">
        <v>18</v>
      </c>
      <c r="G89" s="35">
        <f>+E89+F89</f>
        <v>29</v>
      </c>
      <c r="H89" s="24">
        <f t="shared" si="22"/>
        <v>84.615384615384613</v>
      </c>
      <c r="I89" s="24">
        <f t="shared" si="22"/>
        <v>36.734693877551024</v>
      </c>
      <c r="J89" s="24">
        <f t="shared" si="22"/>
        <v>46.774193548387096</v>
      </c>
    </row>
    <row r="90" spans="1:10" ht="12" customHeight="1" x14ac:dyDescent="0.25">
      <c r="A90" s="31" t="s">
        <v>27</v>
      </c>
      <c r="B90" s="16">
        <f t="shared" ref="B90:G90" si="23">SUM(B91)</f>
        <v>53</v>
      </c>
      <c r="C90" s="16">
        <f t="shared" si="23"/>
        <v>61</v>
      </c>
      <c r="D90" s="16">
        <f t="shared" si="23"/>
        <v>114</v>
      </c>
      <c r="E90" s="16">
        <f t="shared" si="23"/>
        <v>63</v>
      </c>
      <c r="F90" s="16">
        <f t="shared" si="23"/>
        <v>57</v>
      </c>
      <c r="G90" s="16">
        <f t="shared" si="23"/>
        <v>120</v>
      </c>
      <c r="H90" s="42">
        <f t="shared" si="22"/>
        <v>118.86792452830188</v>
      </c>
      <c r="I90" s="42">
        <f t="shared" si="22"/>
        <v>93.442622950819683</v>
      </c>
      <c r="J90" s="42">
        <f t="shared" si="22"/>
        <v>105.26315789473684</v>
      </c>
    </row>
    <row r="91" spans="1:10" ht="12" customHeight="1" x14ac:dyDescent="0.25">
      <c r="A91" s="18" t="s">
        <v>108</v>
      </c>
      <c r="B91" s="35">
        <v>53</v>
      </c>
      <c r="C91" s="35">
        <v>61</v>
      </c>
      <c r="D91" s="35">
        <f>+B91+C91</f>
        <v>114</v>
      </c>
      <c r="E91" s="35">
        <v>63</v>
      </c>
      <c r="F91" s="35">
        <v>57</v>
      </c>
      <c r="G91" s="35">
        <f>+E91+F91</f>
        <v>120</v>
      </c>
      <c r="H91" s="24">
        <f t="shared" si="22"/>
        <v>118.86792452830188</v>
      </c>
      <c r="I91" s="24">
        <f t="shared" si="22"/>
        <v>93.442622950819683</v>
      </c>
      <c r="J91" s="24">
        <f t="shared" si="22"/>
        <v>105.26315789473684</v>
      </c>
    </row>
    <row r="92" spans="1:10" ht="12" customHeight="1" x14ac:dyDescent="0.25">
      <c r="A92" s="31" t="s">
        <v>26</v>
      </c>
      <c r="B92" s="16">
        <f t="shared" ref="B92:G92" si="24">SUM(B93:B94)</f>
        <v>42</v>
      </c>
      <c r="C92" s="16">
        <f t="shared" si="24"/>
        <v>89</v>
      </c>
      <c r="D92" s="16">
        <f t="shared" si="24"/>
        <v>131</v>
      </c>
      <c r="E92" s="16">
        <f t="shared" si="24"/>
        <v>23</v>
      </c>
      <c r="F92" s="16">
        <f t="shared" si="24"/>
        <v>82</v>
      </c>
      <c r="G92" s="16">
        <f t="shared" si="24"/>
        <v>105</v>
      </c>
      <c r="H92" s="42">
        <f t="shared" si="22"/>
        <v>54.761904761904766</v>
      </c>
      <c r="I92" s="42">
        <f t="shared" si="22"/>
        <v>92.134831460674164</v>
      </c>
      <c r="J92" s="42">
        <f t="shared" si="22"/>
        <v>80.152671755725194</v>
      </c>
    </row>
    <row r="93" spans="1:10" ht="12" customHeight="1" x14ac:dyDescent="0.25">
      <c r="A93" s="18" t="s">
        <v>111</v>
      </c>
      <c r="B93" s="35">
        <v>37</v>
      </c>
      <c r="C93" s="35">
        <v>78</v>
      </c>
      <c r="D93" s="35">
        <f>+B93+C93</f>
        <v>115</v>
      </c>
      <c r="E93" s="35">
        <v>23</v>
      </c>
      <c r="F93" s="35">
        <v>82</v>
      </c>
      <c r="G93" s="35">
        <f>+E93+F93</f>
        <v>105</v>
      </c>
      <c r="H93" s="24">
        <f t="shared" si="22"/>
        <v>62.162162162162161</v>
      </c>
      <c r="I93" s="24">
        <f t="shared" si="22"/>
        <v>105.12820512820514</v>
      </c>
      <c r="J93" s="24">
        <f t="shared" si="22"/>
        <v>91.304347826086953</v>
      </c>
    </row>
    <row r="94" spans="1:10" ht="12" customHeight="1" x14ac:dyDescent="0.25">
      <c r="A94" s="18" t="s">
        <v>65</v>
      </c>
      <c r="B94" s="35">
        <v>5</v>
      </c>
      <c r="C94" s="35">
        <v>11</v>
      </c>
      <c r="D94" s="35">
        <f>+B94+C94</f>
        <v>16</v>
      </c>
      <c r="E94" s="35">
        <v>0</v>
      </c>
      <c r="F94" s="35">
        <v>0</v>
      </c>
      <c r="G94" s="35">
        <f>+E94+F94</f>
        <v>0</v>
      </c>
      <c r="H94" s="24">
        <f t="shared" si="22"/>
        <v>0</v>
      </c>
      <c r="I94" s="24">
        <f t="shared" si="22"/>
        <v>0</v>
      </c>
      <c r="J94" s="24">
        <f t="shared" si="22"/>
        <v>0</v>
      </c>
    </row>
    <row r="95" spans="1:10" ht="12" customHeight="1" x14ac:dyDescent="0.25">
      <c r="A95" s="31" t="s">
        <v>25</v>
      </c>
      <c r="B95" s="16">
        <f t="shared" ref="B95:G95" si="25">SUM(B96:B97)</f>
        <v>39</v>
      </c>
      <c r="C95" s="16">
        <f t="shared" si="25"/>
        <v>61</v>
      </c>
      <c r="D95" s="16">
        <f t="shared" si="25"/>
        <v>100</v>
      </c>
      <c r="E95" s="16">
        <f t="shared" si="25"/>
        <v>20</v>
      </c>
      <c r="F95" s="16">
        <f t="shared" si="25"/>
        <v>21</v>
      </c>
      <c r="G95" s="16">
        <f t="shared" si="25"/>
        <v>41</v>
      </c>
      <c r="H95" s="42">
        <f t="shared" si="22"/>
        <v>51.282051282051277</v>
      </c>
      <c r="I95" s="42">
        <f t="shared" si="22"/>
        <v>34.42622950819672</v>
      </c>
      <c r="J95" s="42">
        <f t="shared" si="22"/>
        <v>41</v>
      </c>
    </row>
    <row r="96" spans="1:10" ht="12" customHeight="1" x14ac:dyDescent="0.25">
      <c r="A96" s="18" t="s">
        <v>110</v>
      </c>
      <c r="B96" s="35">
        <v>22</v>
      </c>
      <c r="C96" s="35">
        <v>47</v>
      </c>
      <c r="D96" s="35">
        <f>+B96+C96</f>
        <v>69</v>
      </c>
      <c r="E96" s="35">
        <v>5</v>
      </c>
      <c r="F96" s="35">
        <v>13</v>
      </c>
      <c r="G96" s="35">
        <f>+E96+F96</f>
        <v>18</v>
      </c>
      <c r="H96" s="24">
        <f t="shared" si="22"/>
        <v>22.727272727272727</v>
      </c>
      <c r="I96" s="24">
        <f t="shared" si="22"/>
        <v>27.659574468085108</v>
      </c>
      <c r="J96" s="24">
        <f t="shared" si="22"/>
        <v>26.086956521739129</v>
      </c>
    </row>
    <row r="97" spans="1:10" ht="12" customHeight="1" x14ac:dyDescent="0.25">
      <c r="A97" s="18" t="s">
        <v>109</v>
      </c>
      <c r="B97" s="35">
        <v>17</v>
      </c>
      <c r="C97" s="35">
        <v>14</v>
      </c>
      <c r="D97" s="35">
        <f>+B97+C97</f>
        <v>31</v>
      </c>
      <c r="E97" s="35">
        <v>15</v>
      </c>
      <c r="F97" s="35">
        <v>8</v>
      </c>
      <c r="G97" s="35">
        <f>+E97+F97</f>
        <v>23</v>
      </c>
      <c r="H97" s="24">
        <f t="shared" si="22"/>
        <v>88.235294117647058</v>
      </c>
      <c r="I97" s="24">
        <f t="shared" si="22"/>
        <v>57.142857142857139</v>
      </c>
      <c r="J97" s="24">
        <f t="shared" si="22"/>
        <v>74.193548387096769</v>
      </c>
    </row>
    <row r="98" spans="1:10" ht="12" customHeight="1" x14ac:dyDescent="0.25">
      <c r="A98" s="31" t="s">
        <v>24</v>
      </c>
      <c r="B98" s="16">
        <f t="shared" ref="B98:G98" si="26">SUM(B99:B103)</f>
        <v>61</v>
      </c>
      <c r="C98" s="16">
        <f t="shared" si="26"/>
        <v>108</v>
      </c>
      <c r="D98" s="16">
        <f t="shared" si="26"/>
        <v>169</v>
      </c>
      <c r="E98" s="16">
        <f t="shared" si="26"/>
        <v>63</v>
      </c>
      <c r="F98" s="16">
        <f t="shared" si="26"/>
        <v>126</v>
      </c>
      <c r="G98" s="16">
        <f t="shared" si="26"/>
        <v>189</v>
      </c>
      <c r="H98" s="42">
        <f t="shared" si="22"/>
        <v>103.27868852459017</v>
      </c>
      <c r="I98" s="42">
        <f t="shared" si="22"/>
        <v>116.66666666666667</v>
      </c>
      <c r="J98" s="42">
        <f t="shared" si="22"/>
        <v>111.83431952662721</v>
      </c>
    </row>
    <row r="99" spans="1:10" ht="12" customHeight="1" x14ac:dyDescent="0.25">
      <c r="A99" s="18" t="s">
        <v>64</v>
      </c>
      <c r="B99" s="35">
        <v>20</v>
      </c>
      <c r="C99" s="35">
        <v>34</v>
      </c>
      <c r="D99" s="35">
        <f>+B99+C99</f>
        <v>54</v>
      </c>
      <c r="E99" s="35">
        <v>13</v>
      </c>
      <c r="F99" s="35">
        <v>23</v>
      </c>
      <c r="G99" s="35">
        <f>+E99+F99</f>
        <v>36</v>
      </c>
      <c r="H99" s="24">
        <f t="shared" si="22"/>
        <v>65</v>
      </c>
      <c r="I99" s="24">
        <f t="shared" si="22"/>
        <v>67.64705882352942</v>
      </c>
      <c r="J99" s="24">
        <f t="shared" si="22"/>
        <v>66.666666666666657</v>
      </c>
    </row>
    <row r="100" spans="1:10" ht="12" customHeight="1" x14ac:dyDescent="0.25">
      <c r="A100" s="18" t="s">
        <v>62</v>
      </c>
      <c r="B100" s="35">
        <v>10</v>
      </c>
      <c r="C100" s="35">
        <v>13</v>
      </c>
      <c r="D100" s="35">
        <f>+B100+C100</f>
        <v>23</v>
      </c>
      <c r="E100" s="35">
        <v>14</v>
      </c>
      <c r="F100" s="35">
        <v>21</v>
      </c>
      <c r="G100" s="35">
        <f>+E100+F100</f>
        <v>35</v>
      </c>
      <c r="H100" s="24">
        <f t="shared" si="22"/>
        <v>140</v>
      </c>
      <c r="I100" s="24">
        <f t="shared" si="22"/>
        <v>161.53846153846155</v>
      </c>
      <c r="J100" s="24">
        <f t="shared" si="22"/>
        <v>152.17391304347828</v>
      </c>
    </row>
    <row r="101" spans="1:10" ht="12" customHeight="1" x14ac:dyDescent="0.25">
      <c r="A101" s="18" t="s">
        <v>61</v>
      </c>
      <c r="B101" s="35">
        <v>8</v>
      </c>
      <c r="C101" s="35">
        <v>14</v>
      </c>
      <c r="D101" s="35">
        <f>+B101+C101</f>
        <v>22</v>
      </c>
      <c r="E101" s="35">
        <v>6</v>
      </c>
      <c r="F101" s="35">
        <v>19</v>
      </c>
      <c r="G101" s="35">
        <f>+E101+F101</f>
        <v>25</v>
      </c>
      <c r="H101" s="24">
        <f t="shared" si="22"/>
        <v>75</v>
      </c>
      <c r="I101" s="24">
        <f t="shared" si="22"/>
        <v>135.71428571428572</v>
      </c>
      <c r="J101" s="24">
        <f t="shared" si="22"/>
        <v>113.63636363636364</v>
      </c>
    </row>
    <row r="102" spans="1:10" ht="12" customHeight="1" x14ac:dyDescent="0.25">
      <c r="A102" s="18" t="s">
        <v>60</v>
      </c>
      <c r="B102" s="35">
        <v>23</v>
      </c>
      <c r="C102" s="35">
        <v>47</v>
      </c>
      <c r="D102" s="35">
        <f>+B102+C102</f>
        <v>70</v>
      </c>
      <c r="E102" s="35">
        <v>30</v>
      </c>
      <c r="F102" s="35">
        <v>63</v>
      </c>
      <c r="G102" s="35">
        <f>+E102+F102</f>
        <v>93</v>
      </c>
      <c r="H102" s="24">
        <f t="shared" si="22"/>
        <v>130.43478260869566</v>
      </c>
      <c r="I102" s="24">
        <f t="shared" si="22"/>
        <v>134.04255319148936</v>
      </c>
      <c r="J102" s="24">
        <f t="shared" si="22"/>
        <v>132.85714285714286</v>
      </c>
    </row>
    <row r="103" spans="1:10" ht="12" customHeight="1" x14ac:dyDescent="0.25">
      <c r="A103" s="18" t="s">
        <v>63</v>
      </c>
      <c r="B103" s="35">
        <v>0</v>
      </c>
      <c r="C103" s="35">
        <v>0</v>
      </c>
      <c r="D103" s="35">
        <f>+B103+C103</f>
        <v>0</v>
      </c>
      <c r="E103" s="35">
        <v>0</v>
      </c>
      <c r="F103" s="35">
        <v>0</v>
      </c>
      <c r="G103" s="35">
        <f>+E103+F103</f>
        <v>0</v>
      </c>
      <c r="H103" s="24" t="e">
        <f t="shared" si="22"/>
        <v>#DIV/0!</v>
      </c>
      <c r="I103" s="24" t="e">
        <f t="shared" si="22"/>
        <v>#DIV/0!</v>
      </c>
      <c r="J103" s="24" t="e">
        <f t="shared" si="22"/>
        <v>#DIV/0!</v>
      </c>
    </row>
    <row r="104" spans="1:10" ht="12" customHeight="1" x14ac:dyDescent="0.25">
      <c r="A104" s="31" t="s">
        <v>23</v>
      </c>
      <c r="B104" s="16">
        <f t="shared" ref="B104:G104" si="27">SUM(B105:B106)</f>
        <v>48</v>
      </c>
      <c r="C104" s="16">
        <f t="shared" si="27"/>
        <v>99</v>
      </c>
      <c r="D104" s="16">
        <f t="shared" si="27"/>
        <v>147</v>
      </c>
      <c r="E104" s="16">
        <f t="shared" si="27"/>
        <v>37</v>
      </c>
      <c r="F104" s="16">
        <f t="shared" si="27"/>
        <v>101</v>
      </c>
      <c r="G104" s="16">
        <f t="shared" si="27"/>
        <v>138</v>
      </c>
      <c r="H104" s="42">
        <f t="shared" si="22"/>
        <v>77.083333333333343</v>
      </c>
      <c r="I104" s="42">
        <f t="shared" si="22"/>
        <v>102.02020202020201</v>
      </c>
      <c r="J104" s="42">
        <f t="shared" si="22"/>
        <v>93.877551020408163</v>
      </c>
    </row>
    <row r="105" spans="1:10" ht="12" customHeight="1" x14ac:dyDescent="0.25">
      <c r="A105" s="18" t="s">
        <v>104</v>
      </c>
      <c r="B105" s="35">
        <v>30</v>
      </c>
      <c r="C105" s="35">
        <v>30</v>
      </c>
      <c r="D105" s="35">
        <f>+B105+C105</f>
        <v>60</v>
      </c>
      <c r="E105" s="35">
        <v>24</v>
      </c>
      <c r="F105" s="35">
        <v>30</v>
      </c>
      <c r="G105" s="35">
        <f>+E105+F105</f>
        <v>54</v>
      </c>
      <c r="H105" s="24">
        <f t="shared" si="22"/>
        <v>80</v>
      </c>
      <c r="I105" s="24">
        <f t="shared" si="22"/>
        <v>100</v>
      </c>
      <c r="J105" s="24">
        <f t="shared" si="22"/>
        <v>90</v>
      </c>
    </row>
    <row r="106" spans="1:10" ht="12" customHeight="1" x14ac:dyDescent="0.25">
      <c r="A106" s="18" t="s">
        <v>84</v>
      </c>
      <c r="B106" s="35">
        <v>18</v>
      </c>
      <c r="C106" s="35">
        <v>69</v>
      </c>
      <c r="D106" s="35">
        <f>+B106+C106</f>
        <v>87</v>
      </c>
      <c r="E106" s="35">
        <v>13</v>
      </c>
      <c r="F106" s="35">
        <v>71</v>
      </c>
      <c r="G106" s="35">
        <f>+E106+F106</f>
        <v>84</v>
      </c>
      <c r="H106" s="24">
        <f t="shared" si="22"/>
        <v>72.222222222222214</v>
      </c>
      <c r="I106" s="24">
        <f t="shared" si="22"/>
        <v>102.89855072463767</v>
      </c>
      <c r="J106" s="24">
        <f t="shared" si="22"/>
        <v>96.551724137931032</v>
      </c>
    </row>
    <row r="107" spans="1:10" ht="12" customHeight="1" x14ac:dyDescent="0.25">
      <c r="A107" s="32" t="s">
        <v>160</v>
      </c>
      <c r="B107" s="20">
        <f t="shared" ref="B107:G107" si="28">+B108+B116+B123+B136+B144+B150+B160+B168+B180+B187+B130</f>
        <v>1417</v>
      </c>
      <c r="C107" s="20">
        <f t="shared" si="28"/>
        <v>2057</v>
      </c>
      <c r="D107" s="20">
        <f t="shared" si="28"/>
        <v>3474</v>
      </c>
      <c r="E107" s="20">
        <f t="shared" si="28"/>
        <v>786</v>
      </c>
      <c r="F107" s="20">
        <f t="shared" si="28"/>
        <v>1293</v>
      </c>
      <c r="G107" s="20">
        <f t="shared" si="28"/>
        <v>2079</v>
      </c>
      <c r="H107" s="25">
        <f t="shared" si="22"/>
        <v>55.46930134086098</v>
      </c>
      <c r="I107" s="25">
        <f t="shared" si="22"/>
        <v>62.858531842489064</v>
      </c>
      <c r="J107" s="25">
        <f t="shared" si="22"/>
        <v>59.844559585492227</v>
      </c>
    </row>
    <row r="108" spans="1:10" ht="12" customHeight="1" x14ac:dyDescent="0.25">
      <c r="A108" s="31" t="s">
        <v>22</v>
      </c>
      <c r="B108" s="16">
        <f t="shared" ref="B108:G108" si="29">SUM(B109:B115)</f>
        <v>118</v>
      </c>
      <c r="C108" s="16">
        <f t="shared" si="29"/>
        <v>176</v>
      </c>
      <c r="D108" s="16">
        <f t="shared" si="29"/>
        <v>294</v>
      </c>
      <c r="E108" s="16">
        <f t="shared" si="29"/>
        <v>72</v>
      </c>
      <c r="F108" s="16">
        <f t="shared" si="29"/>
        <v>109</v>
      </c>
      <c r="G108" s="16">
        <f t="shared" si="29"/>
        <v>181</v>
      </c>
      <c r="H108" s="42">
        <f t="shared" si="22"/>
        <v>61.016949152542374</v>
      </c>
      <c r="I108" s="42">
        <f t="shared" si="22"/>
        <v>61.93181818181818</v>
      </c>
      <c r="J108" s="42">
        <f t="shared" si="22"/>
        <v>61.564625850340136</v>
      </c>
    </row>
    <row r="109" spans="1:10" ht="12" customHeight="1" x14ac:dyDescent="0.25">
      <c r="A109" s="18" t="s">
        <v>108</v>
      </c>
      <c r="B109" s="35">
        <v>33</v>
      </c>
      <c r="C109" s="35">
        <v>34</v>
      </c>
      <c r="D109" s="35">
        <f t="shared" ref="D109:D115" si="30">+B109+C109</f>
        <v>67</v>
      </c>
      <c r="E109" s="35">
        <v>11</v>
      </c>
      <c r="F109" s="35">
        <v>8</v>
      </c>
      <c r="G109" s="35">
        <f t="shared" ref="G109:G115" si="31">+E109+F109</f>
        <v>19</v>
      </c>
      <c r="H109" s="24">
        <f t="shared" si="22"/>
        <v>33.333333333333329</v>
      </c>
      <c r="I109" s="24">
        <f t="shared" si="22"/>
        <v>23.52941176470588</v>
      </c>
      <c r="J109" s="24">
        <f t="shared" si="22"/>
        <v>28.35820895522388</v>
      </c>
    </row>
    <row r="110" spans="1:10" ht="12" customHeight="1" x14ac:dyDescent="0.25">
      <c r="A110" s="18" t="s">
        <v>69</v>
      </c>
      <c r="B110" s="35">
        <v>14</v>
      </c>
      <c r="C110" s="35">
        <v>12</v>
      </c>
      <c r="D110" s="35">
        <f t="shared" si="30"/>
        <v>26</v>
      </c>
      <c r="E110" s="35">
        <v>10</v>
      </c>
      <c r="F110" s="35">
        <v>18</v>
      </c>
      <c r="G110" s="35">
        <f t="shared" si="31"/>
        <v>28</v>
      </c>
      <c r="H110" s="24">
        <f t="shared" si="22"/>
        <v>71.428571428571431</v>
      </c>
      <c r="I110" s="24">
        <f t="shared" si="22"/>
        <v>150</v>
      </c>
      <c r="J110" s="24">
        <f t="shared" si="22"/>
        <v>107.69230769230769</v>
      </c>
    </row>
    <row r="111" spans="1:10" ht="12" customHeight="1" x14ac:dyDescent="0.25">
      <c r="A111" s="18" t="s">
        <v>96</v>
      </c>
      <c r="B111" s="35">
        <v>19</v>
      </c>
      <c r="C111" s="35">
        <v>16</v>
      </c>
      <c r="D111" s="35">
        <f t="shared" si="30"/>
        <v>35</v>
      </c>
      <c r="E111" s="35">
        <v>13</v>
      </c>
      <c r="F111" s="35">
        <v>9</v>
      </c>
      <c r="G111" s="35">
        <f t="shared" si="31"/>
        <v>22</v>
      </c>
      <c r="H111" s="24">
        <f t="shared" si="22"/>
        <v>68.421052631578945</v>
      </c>
      <c r="I111" s="24">
        <f t="shared" si="22"/>
        <v>56.25</v>
      </c>
      <c r="J111" s="24">
        <f t="shared" si="22"/>
        <v>62.857142857142854</v>
      </c>
    </row>
    <row r="112" spans="1:10" ht="12" customHeight="1" x14ac:dyDescent="0.25">
      <c r="A112" s="18" t="s">
        <v>95</v>
      </c>
      <c r="B112" s="35">
        <v>13</v>
      </c>
      <c r="C112" s="35">
        <v>16</v>
      </c>
      <c r="D112" s="35">
        <f t="shared" si="30"/>
        <v>29</v>
      </c>
      <c r="E112" s="35">
        <v>5</v>
      </c>
      <c r="F112" s="35">
        <v>5</v>
      </c>
      <c r="G112" s="35">
        <f t="shared" si="31"/>
        <v>10</v>
      </c>
      <c r="H112" s="24">
        <f t="shared" si="22"/>
        <v>38.461538461538467</v>
      </c>
      <c r="I112" s="24">
        <f t="shared" si="22"/>
        <v>31.25</v>
      </c>
      <c r="J112" s="24">
        <f t="shared" si="22"/>
        <v>34.482758620689658</v>
      </c>
    </row>
    <row r="113" spans="1:10" ht="12" customHeight="1" x14ac:dyDescent="0.25">
      <c r="A113" s="18" t="s">
        <v>86</v>
      </c>
      <c r="B113" s="35">
        <v>17</v>
      </c>
      <c r="C113" s="35">
        <v>28</v>
      </c>
      <c r="D113" s="35">
        <f t="shared" si="30"/>
        <v>45</v>
      </c>
      <c r="E113" s="35">
        <v>13</v>
      </c>
      <c r="F113" s="35">
        <v>20</v>
      </c>
      <c r="G113" s="35">
        <f t="shared" si="31"/>
        <v>33</v>
      </c>
      <c r="H113" s="24">
        <f t="shared" si="22"/>
        <v>76.470588235294116</v>
      </c>
      <c r="I113" s="24">
        <f t="shared" si="22"/>
        <v>71.428571428571431</v>
      </c>
      <c r="J113" s="24">
        <f t="shared" si="22"/>
        <v>73.333333333333329</v>
      </c>
    </row>
    <row r="114" spans="1:10" ht="12" customHeight="1" x14ac:dyDescent="0.25">
      <c r="A114" s="18" t="s">
        <v>166</v>
      </c>
      <c r="B114" s="35">
        <v>11</v>
      </c>
      <c r="C114" s="35">
        <v>19</v>
      </c>
      <c r="D114" s="35">
        <f t="shared" si="30"/>
        <v>30</v>
      </c>
      <c r="E114" s="35">
        <v>10</v>
      </c>
      <c r="F114" s="35">
        <v>9</v>
      </c>
      <c r="G114" s="35">
        <f t="shared" si="31"/>
        <v>19</v>
      </c>
      <c r="H114" s="24">
        <f t="shared" si="22"/>
        <v>90.909090909090907</v>
      </c>
      <c r="I114" s="24">
        <f t="shared" si="22"/>
        <v>47.368421052631575</v>
      </c>
      <c r="J114" s="24">
        <f t="shared" si="22"/>
        <v>63.333333333333329</v>
      </c>
    </row>
    <row r="115" spans="1:10" ht="12" customHeight="1" x14ac:dyDescent="0.25">
      <c r="A115" s="18" t="s">
        <v>89</v>
      </c>
      <c r="B115" s="35">
        <v>11</v>
      </c>
      <c r="C115" s="35">
        <v>51</v>
      </c>
      <c r="D115" s="35">
        <f t="shared" si="30"/>
        <v>62</v>
      </c>
      <c r="E115" s="35">
        <v>10</v>
      </c>
      <c r="F115" s="35">
        <v>40</v>
      </c>
      <c r="G115" s="35">
        <f t="shared" si="31"/>
        <v>50</v>
      </c>
      <c r="H115" s="24">
        <f t="shared" si="22"/>
        <v>90.909090909090907</v>
      </c>
      <c r="I115" s="24">
        <f t="shared" si="22"/>
        <v>78.431372549019613</v>
      </c>
      <c r="J115" s="24">
        <f t="shared" si="22"/>
        <v>80.645161290322577</v>
      </c>
    </row>
    <row r="116" spans="1:10" ht="12" customHeight="1" x14ac:dyDescent="0.25">
      <c r="A116" s="31" t="s">
        <v>21</v>
      </c>
      <c r="B116" s="16">
        <f t="shared" ref="B116:G116" si="32">SUM(B117:B122)</f>
        <v>93</v>
      </c>
      <c r="C116" s="16">
        <f t="shared" si="32"/>
        <v>122</v>
      </c>
      <c r="D116" s="16">
        <f t="shared" si="32"/>
        <v>215</v>
      </c>
      <c r="E116" s="16">
        <f t="shared" si="32"/>
        <v>79</v>
      </c>
      <c r="F116" s="16">
        <f t="shared" si="32"/>
        <v>129</v>
      </c>
      <c r="G116" s="16">
        <f t="shared" si="32"/>
        <v>208</v>
      </c>
      <c r="H116" s="42">
        <f t="shared" si="22"/>
        <v>84.946236559139791</v>
      </c>
      <c r="I116" s="42">
        <f t="shared" si="22"/>
        <v>105.73770491803278</v>
      </c>
      <c r="J116" s="42">
        <f t="shared" si="22"/>
        <v>96.744186046511629</v>
      </c>
    </row>
    <row r="117" spans="1:10" ht="12" customHeight="1" x14ac:dyDescent="0.25">
      <c r="A117" s="18" t="s">
        <v>69</v>
      </c>
      <c r="B117" s="35">
        <v>19</v>
      </c>
      <c r="C117" s="35">
        <v>23</v>
      </c>
      <c r="D117" s="35">
        <f t="shared" ref="D117:D122" si="33">+B117+C117</f>
        <v>42</v>
      </c>
      <c r="E117" s="35">
        <v>17</v>
      </c>
      <c r="F117" s="35">
        <v>23</v>
      </c>
      <c r="G117" s="35">
        <f t="shared" ref="G117:G122" si="34">+E117+F117</f>
        <v>40</v>
      </c>
      <c r="H117" s="24">
        <f t="shared" si="22"/>
        <v>89.473684210526315</v>
      </c>
      <c r="I117" s="24">
        <f t="shared" si="22"/>
        <v>100</v>
      </c>
      <c r="J117" s="24">
        <f t="shared" si="22"/>
        <v>95.238095238095227</v>
      </c>
    </row>
    <row r="118" spans="1:10" ht="12" customHeight="1" x14ac:dyDescent="0.25">
      <c r="A118" s="18" t="s">
        <v>95</v>
      </c>
      <c r="B118" s="35">
        <v>17</v>
      </c>
      <c r="C118" s="35">
        <v>24</v>
      </c>
      <c r="D118" s="35">
        <f t="shared" si="33"/>
        <v>41</v>
      </c>
      <c r="E118" s="35">
        <v>10</v>
      </c>
      <c r="F118" s="35">
        <v>20</v>
      </c>
      <c r="G118" s="35">
        <f t="shared" si="34"/>
        <v>30</v>
      </c>
      <c r="H118" s="24">
        <f t="shared" si="22"/>
        <v>58.82352941176471</v>
      </c>
      <c r="I118" s="24">
        <f t="shared" si="22"/>
        <v>83.333333333333343</v>
      </c>
      <c r="J118" s="24">
        <f t="shared" si="22"/>
        <v>73.170731707317074</v>
      </c>
    </row>
    <row r="119" spans="1:10" ht="12" customHeight="1" x14ac:dyDescent="0.25">
      <c r="A119" s="18" t="s">
        <v>86</v>
      </c>
      <c r="B119" s="35">
        <v>18</v>
      </c>
      <c r="C119" s="35">
        <v>29</v>
      </c>
      <c r="D119" s="35">
        <f t="shared" si="33"/>
        <v>47</v>
      </c>
      <c r="E119" s="35">
        <v>17</v>
      </c>
      <c r="F119" s="35">
        <v>31</v>
      </c>
      <c r="G119" s="35">
        <f t="shared" si="34"/>
        <v>48</v>
      </c>
      <c r="H119" s="24">
        <f t="shared" si="22"/>
        <v>94.444444444444443</v>
      </c>
      <c r="I119" s="24">
        <f t="shared" si="22"/>
        <v>106.89655172413792</v>
      </c>
      <c r="J119" s="24">
        <f t="shared" si="22"/>
        <v>102.12765957446808</v>
      </c>
    </row>
    <row r="120" spans="1:10" ht="12" customHeight="1" x14ac:dyDescent="0.25">
      <c r="A120" s="18" t="s">
        <v>97</v>
      </c>
      <c r="B120" s="35">
        <v>17</v>
      </c>
      <c r="C120" s="35">
        <v>10</v>
      </c>
      <c r="D120" s="35">
        <f t="shared" si="33"/>
        <v>27</v>
      </c>
      <c r="E120" s="35">
        <v>10</v>
      </c>
      <c r="F120" s="35">
        <v>16</v>
      </c>
      <c r="G120" s="35">
        <f t="shared" si="34"/>
        <v>26</v>
      </c>
      <c r="H120" s="24">
        <f t="shared" ref="H120:J159" si="35">E120/B120*100</f>
        <v>58.82352941176471</v>
      </c>
      <c r="I120" s="24">
        <f t="shared" si="35"/>
        <v>160</v>
      </c>
      <c r="J120" s="24">
        <f t="shared" si="35"/>
        <v>96.296296296296291</v>
      </c>
    </row>
    <row r="121" spans="1:10" ht="12" customHeight="1" x14ac:dyDescent="0.25">
      <c r="A121" s="18" t="s">
        <v>92</v>
      </c>
      <c r="B121" s="35">
        <v>17</v>
      </c>
      <c r="C121" s="35">
        <v>7</v>
      </c>
      <c r="D121" s="35">
        <f t="shared" si="33"/>
        <v>24</v>
      </c>
      <c r="E121" s="35">
        <v>21</v>
      </c>
      <c r="F121" s="35">
        <v>8</v>
      </c>
      <c r="G121" s="35">
        <f t="shared" si="34"/>
        <v>29</v>
      </c>
      <c r="H121" s="24">
        <f t="shared" si="35"/>
        <v>123.52941176470588</v>
      </c>
      <c r="I121" s="24">
        <f t="shared" si="35"/>
        <v>114.28571428571428</v>
      </c>
      <c r="J121" s="24">
        <f t="shared" si="35"/>
        <v>120.83333333333333</v>
      </c>
    </row>
    <row r="122" spans="1:10" ht="12" customHeight="1" x14ac:dyDescent="0.25">
      <c r="A122" s="18" t="s">
        <v>68</v>
      </c>
      <c r="B122" s="35">
        <v>5</v>
      </c>
      <c r="C122" s="35">
        <v>29</v>
      </c>
      <c r="D122" s="35">
        <f t="shared" si="33"/>
        <v>34</v>
      </c>
      <c r="E122" s="35">
        <v>4</v>
      </c>
      <c r="F122" s="35">
        <v>31</v>
      </c>
      <c r="G122" s="35">
        <f t="shared" si="34"/>
        <v>35</v>
      </c>
      <c r="H122" s="24">
        <f t="shared" si="35"/>
        <v>80</v>
      </c>
      <c r="I122" s="24">
        <f t="shared" si="35"/>
        <v>106.89655172413792</v>
      </c>
      <c r="J122" s="24">
        <f t="shared" si="35"/>
        <v>102.94117647058823</v>
      </c>
    </row>
    <row r="123" spans="1:10" ht="12" customHeight="1" x14ac:dyDescent="0.25">
      <c r="A123" s="31" t="s">
        <v>20</v>
      </c>
      <c r="B123" s="16">
        <f t="shared" ref="B123:G123" si="36">SUM(B124:B129)</f>
        <v>91</v>
      </c>
      <c r="C123" s="16">
        <f t="shared" si="36"/>
        <v>188</v>
      </c>
      <c r="D123" s="16">
        <f t="shared" si="36"/>
        <v>279</v>
      </c>
      <c r="E123" s="16">
        <f t="shared" si="36"/>
        <v>54</v>
      </c>
      <c r="F123" s="16">
        <f t="shared" si="36"/>
        <v>129</v>
      </c>
      <c r="G123" s="16">
        <f t="shared" si="36"/>
        <v>183</v>
      </c>
      <c r="H123" s="42">
        <f t="shared" si="35"/>
        <v>59.340659340659343</v>
      </c>
      <c r="I123" s="42">
        <f t="shared" si="35"/>
        <v>68.61702127659575</v>
      </c>
      <c r="J123" s="42">
        <f t="shared" si="35"/>
        <v>65.591397849462368</v>
      </c>
    </row>
    <row r="124" spans="1:10" ht="12" customHeight="1" x14ac:dyDescent="0.25">
      <c r="A124" s="18" t="s">
        <v>69</v>
      </c>
      <c r="B124" s="35">
        <v>7</v>
      </c>
      <c r="C124" s="35">
        <v>28</v>
      </c>
      <c r="D124" s="35">
        <f t="shared" ref="D124:D129" si="37">+B124+C124</f>
        <v>35</v>
      </c>
      <c r="E124" s="35">
        <v>10</v>
      </c>
      <c r="F124" s="35">
        <v>17</v>
      </c>
      <c r="G124" s="35">
        <f t="shared" ref="G124:G129" si="38">+E124+F124</f>
        <v>27</v>
      </c>
      <c r="H124" s="24">
        <f t="shared" si="35"/>
        <v>142.85714285714286</v>
      </c>
      <c r="I124" s="24">
        <f t="shared" si="35"/>
        <v>60.714285714285708</v>
      </c>
      <c r="J124" s="24">
        <f t="shared" si="35"/>
        <v>77.142857142857153</v>
      </c>
    </row>
    <row r="125" spans="1:10" ht="12" customHeight="1" x14ac:dyDescent="0.25">
      <c r="A125" s="18" t="s">
        <v>95</v>
      </c>
      <c r="B125" s="35">
        <v>13</v>
      </c>
      <c r="C125" s="35">
        <v>20</v>
      </c>
      <c r="D125" s="35">
        <f t="shared" si="37"/>
        <v>33</v>
      </c>
      <c r="E125" s="35">
        <v>6</v>
      </c>
      <c r="F125" s="35">
        <v>13</v>
      </c>
      <c r="G125" s="35">
        <f t="shared" si="38"/>
        <v>19</v>
      </c>
      <c r="H125" s="24">
        <f t="shared" si="35"/>
        <v>46.153846153846153</v>
      </c>
      <c r="I125" s="24">
        <f t="shared" si="35"/>
        <v>65</v>
      </c>
      <c r="J125" s="24">
        <f t="shared" si="35"/>
        <v>57.575757575757578</v>
      </c>
    </row>
    <row r="126" spans="1:10" ht="12" customHeight="1" x14ac:dyDescent="0.25">
      <c r="A126" s="18" t="s">
        <v>86</v>
      </c>
      <c r="B126" s="35">
        <v>20</v>
      </c>
      <c r="C126" s="35">
        <v>48</v>
      </c>
      <c r="D126" s="35">
        <f t="shared" si="37"/>
        <v>68</v>
      </c>
      <c r="E126" s="35">
        <v>14</v>
      </c>
      <c r="F126" s="35">
        <v>35</v>
      </c>
      <c r="G126" s="35">
        <f t="shared" si="38"/>
        <v>49</v>
      </c>
      <c r="H126" s="24">
        <f t="shared" si="35"/>
        <v>70</v>
      </c>
      <c r="I126" s="24">
        <f t="shared" si="35"/>
        <v>72.916666666666657</v>
      </c>
      <c r="J126" s="24">
        <f t="shared" si="35"/>
        <v>72.058823529411768</v>
      </c>
    </row>
    <row r="127" spans="1:10" ht="12" customHeight="1" x14ac:dyDescent="0.25">
      <c r="A127" s="18" t="s">
        <v>97</v>
      </c>
      <c r="B127" s="35">
        <v>16</v>
      </c>
      <c r="C127" s="35">
        <v>19</v>
      </c>
      <c r="D127" s="35">
        <f t="shared" si="37"/>
        <v>35</v>
      </c>
      <c r="E127" s="35">
        <v>2</v>
      </c>
      <c r="F127" s="35">
        <v>11</v>
      </c>
      <c r="G127" s="35">
        <f t="shared" si="38"/>
        <v>13</v>
      </c>
      <c r="H127" s="24">
        <f t="shared" si="35"/>
        <v>12.5</v>
      </c>
      <c r="I127" s="24">
        <f t="shared" si="35"/>
        <v>57.894736842105267</v>
      </c>
      <c r="J127" s="24">
        <f t="shared" si="35"/>
        <v>37.142857142857146</v>
      </c>
    </row>
    <row r="128" spans="1:10" ht="12" customHeight="1" x14ac:dyDescent="0.25">
      <c r="A128" s="18" t="s">
        <v>92</v>
      </c>
      <c r="B128" s="35">
        <v>17</v>
      </c>
      <c r="C128" s="35">
        <v>14</v>
      </c>
      <c r="D128" s="35">
        <f t="shared" si="37"/>
        <v>31</v>
      </c>
      <c r="E128" s="35">
        <v>13</v>
      </c>
      <c r="F128" s="35">
        <v>5</v>
      </c>
      <c r="G128" s="35">
        <f t="shared" si="38"/>
        <v>18</v>
      </c>
      <c r="H128" s="24">
        <f t="shared" si="35"/>
        <v>76.470588235294116</v>
      </c>
      <c r="I128" s="24">
        <f t="shared" si="35"/>
        <v>35.714285714285715</v>
      </c>
      <c r="J128" s="24">
        <f t="shared" si="35"/>
        <v>58.064516129032263</v>
      </c>
    </row>
    <row r="129" spans="1:10" ht="12" customHeight="1" x14ac:dyDescent="0.25">
      <c r="A129" s="18" t="s">
        <v>68</v>
      </c>
      <c r="B129" s="35">
        <v>18</v>
      </c>
      <c r="C129" s="35">
        <v>59</v>
      </c>
      <c r="D129" s="35">
        <f t="shared" si="37"/>
        <v>77</v>
      </c>
      <c r="E129" s="35">
        <v>9</v>
      </c>
      <c r="F129" s="35">
        <v>48</v>
      </c>
      <c r="G129" s="35">
        <f t="shared" si="38"/>
        <v>57</v>
      </c>
      <c r="H129" s="24">
        <f t="shared" si="35"/>
        <v>50</v>
      </c>
      <c r="I129" s="24">
        <f t="shared" si="35"/>
        <v>81.355932203389841</v>
      </c>
      <c r="J129" s="24">
        <f t="shared" si="35"/>
        <v>74.025974025974023</v>
      </c>
    </row>
    <row r="130" spans="1:10" ht="12" customHeight="1" x14ac:dyDescent="0.25">
      <c r="A130" s="31" t="s">
        <v>12</v>
      </c>
      <c r="B130" s="16">
        <f t="shared" ref="B130:G130" si="39">SUM(B131:B134)</f>
        <v>76</v>
      </c>
      <c r="C130" s="16">
        <f t="shared" si="39"/>
        <v>108</v>
      </c>
      <c r="D130" s="16">
        <f t="shared" si="39"/>
        <v>184</v>
      </c>
      <c r="E130" s="16">
        <f t="shared" si="39"/>
        <v>40</v>
      </c>
      <c r="F130" s="16">
        <f t="shared" si="39"/>
        <v>65</v>
      </c>
      <c r="G130" s="16">
        <f t="shared" si="39"/>
        <v>105</v>
      </c>
      <c r="H130" s="42">
        <f t="shared" si="35"/>
        <v>52.631578947368418</v>
      </c>
      <c r="I130" s="42">
        <f t="shared" si="35"/>
        <v>60.185185185185183</v>
      </c>
      <c r="J130" s="42">
        <f t="shared" si="35"/>
        <v>57.065217391304344</v>
      </c>
    </row>
    <row r="131" spans="1:10" ht="12" customHeight="1" x14ac:dyDescent="0.25">
      <c r="A131" s="18" t="s">
        <v>73</v>
      </c>
      <c r="B131" s="35">
        <v>28</v>
      </c>
      <c r="C131" s="35">
        <v>55</v>
      </c>
      <c r="D131" s="35">
        <f>+B131+C131</f>
        <v>83</v>
      </c>
      <c r="E131" s="35">
        <v>8</v>
      </c>
      <c r="F131" s="35">
        <v>27</v>
      </c>
      <c r="G131" s="35">
        <f>+E131+F131</f>
        <v>35</v>
      </c>
      <c r="H131" s="24">
        <f t="shared" si="35"/>
        <v>28.571428571428569</v>
      </c>
      <c r="I131" s="24">
        <f t="shared" si="35"/>
        <v>49.090909090909093</v>
      </c>
      <c r="J131" s="24">
        <f t="shared" si="35"/>
        <v>42.168674698795186</v>
      </c>
    </row>
    <row r="132" spans="1:10" ht="12" customHeight="1" x14ac:dyDescent="0.25">
      <c r="A132" s="18" t="s">
        <v>72</v>
      </c>
      <c r="B132" s="35">
        <v>13</v>
      </c>
      <c r="C132" s="35">
        <v>36</v>
      </c>
      <c r="D132" s="35">
        <f>+B132+C132</f>
        <v>49</v>
      </c>
      <c r="E132" s="35">
        <v>13</v>
      </c>
      <c r="F132" s="35">
        <v>32</v>
      </c>
      <c r="G132" s="35">
        <f>+E132+F132</f>
        <v>45</v>
      </c>
      <c r="H132" s="24">
        <f t="shared" si="35"/>
        <v>100</v>
      </c>
      <c r="I132" s="24">
        <f t="shared" si="35"/>
        <v>88.888888888888886</v>
      </c>
      <c r="J132" s="24">
        <f t="shared" si="35"/>
        <v>91.83673469387756</v>
      </c>
    </row>
    <row r="133" spans="1:10" ht="12" customHeight="1" x14ac:dyDescent="0.25">
      <c r="A133" s="18" t="s">
        <v>71</v>
      </c>
      <c r="B133" s="35">
        <v>22</v>
      </c>
      <c r="C133" s="35">
        <v>13</v>
      </c>
      <c r="D133" s="35">
        <f>+B133+C133</f>
        <v>35</v>
      </c>
      <c r="E133" s="35">
        <v>5</v>
      </c>
      <c r="F133" s="35">
        <v>6</v>
      </c>
      <c r="G133" s="35">
        <f>+E133+F133</f>
        <v>11</v>
      </c>
      <c r="H133" s="24">
        <f t="shared" si="35"/>
        <v>22.727272727272727</v>
      </c>
      <c r="I133" s="24">
        <f t="shared" si="35"/>
        <v>46.153846153846153</v>
      </c>
      <c r="J133" s="24">
        <f t="shared" si="35"/>
        <v>31.428571428571427</v>
      </c>
    </row>
    <row r="134" spans="1:10" ht="12" customHeight="1" x14ac:dyDescent="0.25">
      <c r="A134" s="18" t="s">
        <v>70</v>
      </c>
      <c r="B134" s="35">
        <v>13</v>
      </c>
      <c r="C134" s="35">
        <v>4</v>
      </c>
      <c r="D134" s="35">
        <f>+B134+C134</f>
        <v>17</v>
      </c>
      <c r="E134" s="35">
        <v>14</v>
      </c>
      <c r="F134" s="35">
        <v>0</v>
      </c>
      <c r="G134" s="35">
        <f>+E134+F134</f>
        <v>14</v>
      </c>
      <c r="H134" s="24">
        <f t="shared" si="35"/>
        <v>107.69230769230769</v>
      </c>
      <c r="I134" s="24">
        <f t="shared" si="35"/>
        <v>0</v>
      </c>
      <c r="J134" s="24">
        <f t="shared" si="35"/>
        <v>82.35294117647058</v>
      </c>
    </row>
    <row r="135" spans="1:10" ht="12" customHeight="1" x14ac:dyDescent="0.25">
      <c r="A135" s="18" t="s">
        <v>66</v>
      </c>
      <c r="B135" s="35">
        <v>0</v>
      </c>
      <c r="C135" s="35">
        <v>0</v>
      </c>
      <c r="D135" s="35">
        <f>+B135+C135</f>
        <v>0</v>
      </c>
      <c r="E135" s="35">
        <v>0</v>
      </c>
      <c r="F135" s="35">
        <v>0</v>
      </c>
      <c r="G135" s="35">
        <f>+E135+F135</f>
        <v>0</v>
      </c>
      <c r="H135" s="24" t="e">
        <f t="shared" si="35"/>
        <v>#DIV/0!</v>
      </c>
      <c r="I135" s="24" t="e">
        <f t="shared" si="35"/>
        <v>#DIV/0!</v>
      </c>
      <c r="J135" s="24" t="e">
        <f t="shared" si="35"/>
        <v>#DIV/0!</v>
      </c>
    </row>
    <row r="136" spans="1:10" ht="12" customHeight="1" x14ac:dyDescent="0.25">
      <c r="A136" s="31" t="s">
        <v>19</v>
      </c>
      <c r="B136" s="16">
        <f t="shared" ref="B136:G136" si="40">SUM(B137:B143)</f>
        <v>57</v>
      </c>
      <c r="C136" s="16">
        <f t="shared" si="40"/>
        <v>41</v>
      </c>
      <c r="D136" s="16">
        <f t="shared" si="40"/>
        <v>98</v>
      </c>
      <c r="E136" s="16">
        <f t="shared" si="40"/>
        <v>45</v>
      </c>
      <c r="F136" s="16">
        <f t="shared" si="40"/>
        <v>50</v>
      </c>
      <c r="G136" s="16">
        <f t="shared" si="40"/>
        <v>95</v>
      </c>
      <c r="H136" s="42">
        <f t="shared" si="35"/>
        <v>78.94736842105263</v>
      </c>
      <c r="I136" s="42">
        <f t="shared" si="35"/>
        <v>121.95121951219512</v>
      </c>
      <c r="J136" s="42">
        <f t="shared" si="35"/>
        <v>96.938775510204081</v>
      </c>
    </row>
    <row r="137" spans="1:10" ht="12" customHeight="1" x14ac:dyDescent="0.25">
      <c r="A137" s="18" t="s">
        <v>107</v>
      </c>
      <c r="B137" s="35">
        <v>21</v>
      </c>
      <c r="C137" s="35">
        <v>5</v>
      </c>
      <c r="D137" s="35">
        <f t="shared" ref="D137:D143" si="41">+B137+C137</f>
        <v>26</v>
      </c>
      <c r="E137" s="35">
        <v>19</v>
      </c>
      <c r="F137" s="35">
        <v>4</v>
      </c>
      <c r="G137" s="35">
        <f t="shared" ref="G137:G143" si="42">+E137+F137</f>
        <v>23</v>
      </c>
      <c r="H137" s="24">
        <f t="shared" si="35"/>
        <v>90.476190476190482</v>
      </c>
      <c r="I137" s="24">
        <f t="shared" si="35"/>
        <v>80</v>
      </c>
      <c r="J137" s="24">
        <f t="shared" si="35"/>
        <v>88.461538461538453</v>
      </c>
    </row>
    <row r="138" spans="1:10" ht="12" customHeight="1" x14ac:dyDescent="0.25">
      <c r="A138" s="18" t="s">
        <v>69</v>
      </c>
      <c r="B138" s="35">
        <v>0</v>
      </c>
      <c r="C138" s="35">
        <v>0</v>
      </c>
      <c r="D138" s="35">
        <f t="shared" si="41"/>
        <v>0</v>
      </c>
      <c r="E138" s="35">
        <v>4</v>
      </c>
      <c r="F138" s="35">
        <v>8</v>
      </c>
      <c r="G138" s="35">
        <f t="shared" si="42"/>
        <v>12</v>
      </c>
      <c r="H138" s="24" t="e">
        <f t="shared" si="35"/>
        <v>#DIV/0!</v>
      </c>
      <c r="I138" s="24" t="e">
        <f t="shared" si="35"/>
        <v>#DIV/0!</v>
      </c>
      <c r="J138" s="24" t="e">
        <f t="shared" si="35"/>
        <v>#DIV/0!</v>
      </c>
    </row>
    <row r="139" spans="1:10" ht="12" customHeight="1" x14ac:dyDescent="0.25">
      <c r="A139" s="18" t="s">
        <v>95</v>
      </c>
      <c r="B139" s="35">
        <v>3</v>
      </c>
      <c r="C139" s="35">
        <v>9</v>
      </c>
      <c r="D139" s="35">
        <f t="shared" si="41"/>
        <v>12</v>
      </c>
      <c r="E139" s="35">
        <v>3</v>
      </c>
      <c r="F139" s="35">
        <v>11</v>
      </c>
      <c r="G139" s="35">
        <f t="shared" si="42"/>
        <v>14</v>
      </c>
      <c r="H139" s="24">
        <f t="shared" si="35"/>
        <v>100</v>
      </c>
      <c r="I139" s="24">
        <f t="shared" si="35"/>
        <v>122.22222222222223</v>
      </c>
      <c r="J139" s="24">
        <f t="shared" si="35"/>
        <v>116.66666666666667</v>
      </c>
    </row>
    <row r="140" spans="1:10" ht="12" customHeight="1" x14ac:dyDescent="0.25">
      <c r="A140" s="18" t="s">
        <v>86</v>
      </c>
      <c r="B140" s="35">
        <v>23</v>
      </c>
      <c r="C140" s="35">
        <v>23</v>
      </c>
      <c r="D140" s="35">
        <f t="shared" si="41"/>
        <v>46</v>
      </c>
      <c r="E140" s="35">
        <v>6</v>
      </c>
      <c r="F140" s="35">
        <v>13</v>
      </c>
      <c r="G140" s="35">
        <f t="shared" si="42"/>
        <v>19</v>
      </c>
      <c r="H140" s="24">
        <f t="shared" si="35"/>
        <v>26.086956521739129</v>
      </c>
      <c r="I140" s="24">
        <f t="shared" si="35"/>
        <v>56.521739130434781</v>
      </c>
      <c r="J140" s="24">
        <f t="shared" si="35"/>
        <v>41.304347826086953</v>
      </c>
    </row>
    <row r="141" spans="1:10" ht="12" customHeight="1" x14ac:dyDescent="0.25">
      <c r="A141" s="18" t="s">
        <v>97</v>
      </c>
      <c r="B141" s="35">
        <v>10</v>
      </c>
      <c r="C141" s="35">
        <v>4</v>
      </c>
      <c r="D141" s="35">
        <f t="shared" si="41"/>
        <v>14</v>
      </c>
      <c r="E141" s="35">
        <v>10</v>
      </c>
      <c r="F141" s="35">
        <v>5</v>
      </c>
      <c r="G141" s="35">
        <f t="shared" si="42"/>
        <v>15</v>
      </c>
      <c r="H141" s="24">
        <f t="shared" si="35"/>
        <v>100</v>
      </c>
      <c r="I141" s="24">
        <f t="shared" si="35"/>
        <v>125</v>
      </c>
      <c r="J141" s="24">
        <f t="shared" si="35"/>
        <v>107.14285714285714</v>
      </c>
    </row>
    <row r="142" spans="1:10" ht="12" customHeight="1" x14ac:dyDescent="0.25">
      <c r="A142" s="18" t="s">
        <v>68</v>
      </c>
      <c r="B142" s="35">
        <v>0</v>
      </c>
      <c r="C142" s="35">
        <v>0</v>
      </c>
      <c r="D142" s="35">
        <f t="shared" si="41"/>
        <v>0</v>
      </c>
      <c r="E142" s="35">
        <v>3</v>
      </c>
      <c r="F142" s="35">
        <v>9</v>
      </c>
      <c r="G142" s="35">
        <f t="shared" si="42"/>
        <v>12</v>
      </c>
      <c r="H142" s="24" t="e">
        <f t="shared" si="35"/>
        <v>#DIV/0!</v>
      </c>
      <c r="I142" s="24" t="e">
        <f t="shared" si="35"/>
        <v>#DIV/0!</v>
      </c>
      <c r="J142" s="24" t="e">
        <f t="shared" si="35"/>
        <v>#DIV/0!</v>
      </c>
    </row>
    <row r="143" spans="1:10" ht="12" customHeight="1" x14ac:dyDescent="0.25">
      <c r="A143" s="18" t="s">
        <v>84</v>
      </c>
      <c r="B143" s="35">
        <v>0</v>
      </c>
      <c r="C143" s="35">
        <v>0</v>
      </c>
      <c r="D143" s="35">
        <f t="shared" si="41"/>
        <v>0</v>
      </c>
      <c r="E143" s="35">
        <v>0</v>
      </c>
      <c r="F143" s="35">
        <v>0</v>
      </c>
      <c r="G143" s="35">
        <f t="shared" si="42"/>
        <v>0</v>
      </c>
      <c r="H143" s="24" t="e">
        <f t="shared" si="35"/>
        <v>#DIV/0!</v>
      </c>
      <c r="I143" s="24" t="e">
        <f t="shared" si="35"/>
        <v>#DIV/0!</v>
      </c>
      <c r="J143" s="24" t="e">
        <f t="shared" si="35"/>
        <v>#DIV/0!</v>
      </c>
    </row>
    <row r="144" spans="1:10" ht="12" customHeight="1" x14ac:dyDescent="0.25">
      <c r="A144" s="31" t="s">
        <v>18</v>
      </c>
      <c r="B144" s="16">
        <f t="shared" ref="B144:G144" si="43">SUM(B145:B149)</f>
        <v>63</v>
      </c>
      <c r="C144" s="16">
        <f t="shared" si="43"/>
        <v>77</v>
      </c>
      <c r="D144" s="16">
        <f t="shared" si="43"/>
        <v>140</v>
      </c>
      <c r="E144" s="16">
        <f t="shared" si="43"/>
        <v>46</v>
      </c>
      <c r="F144" s="16">
        <f t="shared" si="43"/>
        <v>45</v>
      </c>
      <c r="G144" s="16">
        <f t="shared" si="43"/>
        <v>91</v>
      </c>
      <c r="H144" s="42">
        <f t="shared" si="35"/>
        <v>73.015873015873012</v>
      </c>
      <c r="I144" s="42">
        <f t="shared" si="35"/>
        <v>58.441558441558442</v>
      </c>
      <c r="J144" s="42">
        <f t="shared" si="35"/>
        <v>65</v>
      </c>
    </row>
    <row r="145" spans="1:10" ht="12" customHeight="1" x14ac:dyDescent="0.25">
      <c r="A145" s="18" t="s">
        <v>106</v>
      </c>
      <c r="B145" s="35">
        <v>8</v>
      </c>
      <c r="C145" s="35">
        <v>0</v>
      </c>
      <c r="D145" s="35">
        <f>+B145+C145</f>
        <v>8</v>
      </c>
      <c r="E145" s="35">
        <v>13</v>
      </c>
      <c r="F145" s="35">
        <v>1</v>
      </c>
      <c r="G145" s="35">
        <f>+E145+F145</f>
        <v>14</v>
      </c>
      <c r="H145" s="24">
        <f t="shared" si="35"/>
        <v>162.5</v>
      </c>
      <c r="I145" s="24" t="e">
        <f t="shared" si="35"/>
        <v>#DIV/0!</v>
      </c>
      <c r="J145" s="24">
        <f t="shared" si="35"/>
        <v>175</v>
      </c>
    </row>
    <row r="146" spans="1:10" ht="12" customHeight="1" x14ac:dyDescent="0.25">
      <c r="A146" s="18" t="s">
        <v>105</v>
      </c>
      <c r="B146" s="35">
        <v>5</v>
      </c>
      <c r="C146" s="35">
        <v>7</v>
      </c>
      <c r="D146" s="35">
        <f>+B146+C146</f>
        <v>12</v>
      </c>
      <c r="E146" s="35">
        <v>2</v>
      </c>
      <c r="F146" s="35">
        <v>3</v>
      </c>
      <c r="G146" s="35">
        <f>+E146+F146</f>
        <v>5</v>
      </c>
      <c r="H146" s="24">
        <f t="shared" si="35"/>
        <v>40</v>
      </c>
      <c r="I146" s="24">
        <f t="shared" si="35"/>
        <v>42.857142857142854</v>
      </c>
      <c r="J146" s="24">
        <f t="shared" si="35"/>
        <v>41.666666666666671</v>
      </c>
    </row>
    <row r="147" spans="1:10" ht="12" customHeight="1" x14ac:dyDescent="0.25">
      <c r="A147" s="18" t="s">
        <v>104</v>
      </c>
      <c r="B147" s="35">
        <v>18</v>
      </c>
      <c r="C147" s="35">
        <v>21</v>
      </c>
      <c r="D147" s="35">
        <f>+B147+C147</f>
        <v>39</v>
      </c>
      <c r="E147" s="35">
        <v>15</v>
      </c>
      <c r="F147" s="35">
        <v>14</v>
      </c>
      <c r="G147" s="35">
        <f>+E147+F147</f>
        <v>29</v>
      </c>
      <c r="H147" s="24">
        <f t="shared" si="35"/>
        <v>83.333333333333343</v>
      </c>
      <c r="I147" s="24">
        <f t="shared" si="35"/>
        <v>66.666666666666657</v>
      </c>
      <c r="J147" s="24">
        <f t="shared" si="35"/>
        <v>74.358974358974365</v>
      </c>
    </row>
    <row r="148" spans="1:10" ht="12" customHeight="1" x14ac:dyDescent="0.25">
      <c r="A148" s="18" t="s">
        <v>98</v>
      </c>
      <c r="B148" s="35">
        <v>16</v>
      </c>
      <c r="C148" s="35">
        <v>29</v>
      </c>
      <c r="D148" s="35">
        <f>+B148+C148</f>
        <v>45</v>
      </c>
      <c r="E148" s="35">
        <v>10</v>
      </c>
      <c r="F148" s="35">
        <v>13</v>
      </c>
      <c r="G148" s="35">
        <f>+E148+F148</f>
        <v>23</v>
      </c>
      <c r="H148" s="24">
        <f t="shared" si="35"/>
        <v>62.5</v>
      </c>
      <c r="I148" s="24">
        <f t="shared" si="35"/>
        <v>44.827586206896555</v>
      </c>
      <c r="J148" s="24">
        <f t="shared" si="35"/>
        <v>51.111111111111107</v>
      </c>
    </row>
    <row r="149" spans="1:10" ht="12" customHeight="1" x14ac:dyDescent="0.25">
      <c r="A149" s="18" t="s">
        <v>84</v>
      </c>
      <c r="B149" s="35">
        <v>16</v>
      </c>
      <c r="C149" s="35">
        <v>20</v>
      </c>
      <c r="D149" s="35">
        <f>+B149+C149</f>
        <v>36</v>
      </c>
      <c r="E149" s="35">
        <v>6</v>
      </c>
      <c r="F149" s="35">
        <v>14</v>
      </c>
      <c r="G149" s="35">
        <f>+E149+F149</f>
        <v>20</v>
      </c>
      <c r="H149" s="24">
        <f t="shared" si="35"/>
        <v>37.5</v>
      </c>
      <c r="I149" s="24">
        <f t="shared" si="35"/>
        <v>70</v>
      </c>
      <c r="J149" s="24">
        <f t="shared" si="35"/>
        <v>55.555555555555557</v>
      </c>
    </row>
    <row r="150" spans="1:10" ht="12" customHeight="1" x14ac:dyDescent="0.25">
      <c r="A150" s="31" t="s">
        <v>17</v>
      </c>
      <c r="B150" s="16">
        <f t="shared" ref="B150:G150" si="44">SUM(B151:B159)</f>
        <v>280</v>
      </c>
      <c r="C150" s="16">
        <f t="shared" si="44"/>
        <v>366</v>
      </c>
      <c r="D150" s="16">
        <f t="shared" si="44"/>
        <v>646</v>
      </c>
      <c r="E150" s="16">
        <f t="shared" si="44"/>
        <v>109</v>
      </c>
      <c r="F150" s="16">
        <f t="shared" si="44"/>
        <v>210</v>
      </c>
      <c r="G150" s="16">
        <f t="shared" si="44"/>
        <v>319</v>
      </c>
      <c r="H150" s="42">
        <f t="shared" si="35"/>
        <v>38.928571428571431</v>
      </c>
      <c r="I150" s="42">
        <f t="shared" si="35"/>
        <v>57.377049180327866</v>
      </c>
      <c r="J150" s="42">
        <f t="shared" si="35"/>
        <v>49.380804953560371</v>
      </c>
    </row>
    <row r="151" spans="1:10" ht="12" customHeight="1" x14ac:dyDescent="0.25">
      <c r="A151" s="18" t="s">
        <v>69</v>
      </c>
      <c r="B151" s="35">
        <v>32</v>
      </c>
      <c r="C151" s="35">
        <v>47</v>
      </c>
      <c r="D151" s="35">
        <f t="shared" ref="D151:D159" si="45">+B151+C151</f>
        <v>79</v>
      </c>
      <c r="E151" s="35">
        <v>10</v>
      </c>
      <c r="F151" s="35">
        <v>44</v>
      </c>
      <c r="G151" s="35">
        <f t="shared" ref="G151:G159" si="46">+E151+F151</f>
        <v>54</v>
      </c>
      <c r="H151" s="24">
        <f t="shared" si="35"/>
        <v>31.25</v>
      </c>
      <c r="I151" s="24">
        <f t="shared" si="35"/>
        <v>93.61702127659575</v>
      </c>
      <c r="J151" s="24">
        <f t="shared" si="35"/>
        <v>68.35443037974683</v>
      </c>
    </row>
    <row r="152" spans="1:10" ht="12" customHeight="1" x14ac:dyDescent="0.25">
      <c r="A152" s="18" t="s">
        <v>96</v>
      </c>
      <c r="B152" s="35">
        <v>20</v>
      </c>
      <c r="C152" s="35">
        <v>18</v>
      </c>
      <c r="D152" s="35">
        <f t="shared" si="45"/>
        <v>38</v>
      </c>
      <c r="E152" s="35">
        <v>9</v>
      </c>
      <c r="F152" s="35">
        <v>9</v>
      </c>
      <c r="G152" s="35">
        <f t="shared" si="46"/>
        <v>18</v>
      </c>
      <c r="H152" s="24">
        <f t="shared" si="35"/>
        <v>45</v>
      </c>
      <c r="I152" s="24">
        <f t="shared" si="35"/>
        <v>50</v>
      </c>
      <c r="J152" s="24">
        <f t="shared" si="35"/>
        <v>47.368421052631575</v>
      </c>
    </row>
    <row r="153" spans="1:10" ht="12" customHeight="1" x14ac:dyDescent="0.25">
      <c r="A153" s="18" t="s">
        <v>95</v>
      </c>
      <c r="B153" s="35">
        <v>28</v>
      </c>
      <c r="C153" s="35">
        <v>43</v>
      </c>
      <c r="D153" s="35">
        <f t="shared" si="45"/>
        <v>71</v>
      </c>
      <c r="E153" s="35">
        <v>17</v>
      </c>
      <c r="F153" s="35">
        <v>20</v>
      </c>
      <c r="G153" s="35">
        <f t="shared" si="46"/>
        <v>37</v>
      </c>
      <c r="H153" s="24">
        <f t="shared" si="35"/>
        <v>60.714285714285708</v>
      </c>
      <c r="I153" s="24">
        <f t="shared" si="35"/>
        <v>46.511627906976742</v>
      </c>
      <c r="J153" s="24">
        <f t="shared" si="35"/>
        <v>52.112676056338024</v>
      </c>
    </row>
    <row r="154" spans="1:10" ht="12" customHeight="1" x14ac:dyDescent="0.25">
      <c r="A154" s="18" t="s">
        <v>86</v>
      </c>
      <c r="B154" s="35">
        <v>61</v>
      </c>
      <c r="C154" s="35">
        <v>87</v>
      </c>
      <c r="D154" s="35">
        <f t="shared" si="45"/>
        <v>148</v>
      </c>
      <c r="E154" s="35">
        <v>32</v>
      </c>
      <c r="F154" s="35">
        <v>57</v>
      </c>
      <c r="G154" s="35">
        <f t="shared" si="46"/>
        <v>89</v>
      </c>
      <c r="H154" s="24">
        <f t="shared" si="35"/>
        <v>52.459016393442624</v>
      </c>
      <c r="I154" s="24">
        <f t="shared" si="35"/>
        <v>65.517241379310349</v>
      </c>
      <c r="J154" s="24">
        <f t="shared" si="35"/>
        <v>60.13513513513513</v>
      </c>
    </row>
    <row r="155" spans="1:10" ht="12" customHeight="1" x14ac:dyDescent="0.25">
      <c r="A155" s="18" t="s">
        <v>102</v>
      </c>
      <c r="B155" s="35">
        <v>10</v>
      </c>
      <c r="C155" s="35">
        <v>9</v>
      </c>
      <c r="D155" s="35">
        <f t="shared" si="45"/>
        <v>19</v>
      </c>
      <c r="E155" s="35">
        <v>8</v>
      </c>
      <c r="F155" s="35">
        <v>3</v>
      </c>
      <c r="G155" s="35">
        <f t="shared" si="46"/>
        <v>11</v>
      </c>
      <c r="H155" s="24">
        <f t="shared" si="35"/>
        <v>80</v>
      </c>
      <c r="I155" s="24">
        <f t="shared" si="35"/>
        <v>33.333333333333329</v>
      </c>
      <c r="J155" s="24">
        <f t="shared" si="35"/>
        <v>57.894736842105267</v>
      </c>
    </row>
    <row r="156" spans="1:10" ht="12" customHeight="1" x14ac:dyDescent="0.25">
      <c r="A156" s="18" t="s">
        <v>97</v>
      </c>
      <c r="B156" s="35">
        <v>32</v>
      </c>
      <c r="C156" s="35">
        <v>16</v>
      </c>
      <c r="D156" s="35">
        <f t="shared" si="45"/>
        <v>48</v>
      </c>
      <c r="E156" s="35">
        <v>13</v>
      </c>
      <c r="F156" s="35">
        <v>8</v>
      </c>
      <c r="G156" s="35">
        <f t="shared" si="46"/>
        <v>21</v>
      </c>
      <c r="H156" s="24">
        <f t="shared" si="35"/>
        <v>40.625</v>
      </c>
      <c r="I156" s="24">
        <f t="shared" si="35"/>
        <v>50</v>
      </c>
      <c r="J156" s="24">
        <f t="shared" si="35"/>
        <v>43.75</v>
      </c>
    </row>
    <row r="157" spans="1:10" ht="12" customHeight="1" x14ac:dyDescent="0.25">
      <c r="A157" s="18" t="s">
        <v>92</v>
      </c>
      <c r="B157" s="35">
        <v>62</v>
      </c>
      <c r="C157" s="35">
        <v>24</v>
      </c>
      <c r="D157" s="35">
        <f t="shared" si="45"/>
        <v>86</v>
      </c>
      <c r="E157" s="35">
        <v>7</v>
      </c>
      <c r="F157" s="35">
        <v>4</v>
      </c>
      <c r="G157" s="35">
        <f t="shared" si="46"/>
        <v>11</v>
      </c>
      <c r="H157" s="24">
        <f t="shared" si="35"/>
        <v>11.29032258064516</v>
      </c>
      <c r="I157" s="24">
        <f t="shared" si="35"/>
        <v>16.666666666666664</v>
      </c>
      <c r="J157" s="24">
        <f t="shared" si="35"/>
        <v>12.790697674418606</v>
      </c>
    </row>
    <row r="158" spans="1:10" ht="12" customHeight="1" x14ac:dyDescent="0.25">
      <c r="A158" s="18" t="s">
        <v>75</v>
      </c>
      <c r="B158" s="35">
        <v>13</v>
      </c>
      <c r="C158" s="35">
        <v>50</v>
      </c>
      <c r="D158" s="35">
        <f t="shared" si="45"/>
        <v>63</v>
      </c>
      <c r="E158" s="35">
        <v>2</v>
      </c>
      <c r="F158" s="35">
        <v>14</v>
      </c>
      <c r="G158" s="35">
        <f t="shared" si="46"/>
        <v>16</v>
      </c>
      <c r="H158" s="24">
        <f t="shared" si="35"/>
        <v>15.384615384615385</v>
      </c>
      <c r="I158" s="24">
        <f t="shared" si="35"/>
        <v>28.000000000000004</v>
      </c>
      <c r="J158" s="24">
        <f t="shared" si="35"/>
        <v>25.396825396825395</v>
      </c>
    </row>
    <row r="159" spans="1:10" ht="12" customHeight="1" x14ac:dyDescent="0.25">
      <c r="A159" s="18" t="s">
        <v>84</v>
      </c>
      <c r="B159" s="35">
        <v>22</v>
      </c>
      <c r="C159" s="35">
        <v>72</v>
      </c>
      <c r="D159" s="35">
        <f t="shared" si="45"/>
        <v>94</v>
      </c>
      <c r="E159" s="35">
        <v>11</v>
      </c>
      <c r="F159" s="35">
        <v>51</v>
      </c>
      <c r="G159" s="35">
        <f t="shared" si="46"/>
        <v>62</v>
      </c>
      <c r="H159" s="24">
        <f t="shared" si="35"/>
        <v>50</v>
      </c>
      <c r="I159" s="24">
        <f t="shared" si="35"/>
        <v>70.833333333333343</v>
      </c>
      <c r="J159" s="24">
        <f t="shared" si="35"/>
        <v>65.957446808510639</v>
      </c>
    </row>
    <row r="160" spans="1:10" ht="12" customHeight="1" x14ac:dyDescent="0.25">
      <c r="A160" s="31" t="s">
        <v>15</v>
      </c>
      <c r="B160" s="16">
        <f t="shared" ref="B160:G160" si="47">SUM(B161:B167)</f>
        <v>181</v>
      </c>
      <c r="C160" s="16">
        <f t="shared" si="47"/>
        <v>297</v>
      </c>
      <c r="D160" s="16">
        <f t="shared" si="47"/>
        <v>478</v>
      </c>
      <c r="E160" s="16">
        <f t="shared" si="47"/>
        <v>100</v>
      </c>
      <c r="F160" s="16">
        <f t="shared" si="47"/>
        <v>209</v>
      </c>
      <c r="G160" s="16">
        <f t="shared" si="47"/>
        <v>309</v>
      </c>
      <c r="H160" s="42">
        <f t="shared" ref="H160:J211" si="48">E160/B160*100</f>
        <v>55.248618784530393</v>
      </c>
      <c r="I160" s="42">
        <f t="shared" si="48"/>
        <v>70.370370370370367</v>
      </c>
      <c r="J160" s="42">
        <f t="shared" si="48"/>
        <v>64.644351464435147</v>
      </c>
    </row>
    <row r="161" spans="1:10" ht="12" customHeight="1" x14ac:dyDescent="0.25">
      <c r="A161" s="18" t="s">
        <v>95</v>
      </c>
      <c r="B161" s="35">
        <v>14</v>
      </c>
      <c r="C161" s="35">
        <v>19</v>
      </c>
      <c r="D161" s="35">
        <f t="shared" ref="D161:D167" si="49">+B161+C161</f>
        <v>33</v>
      </c>
      <c r="E161" s="35">
        <v>7</v>
      </c>
      <c r="F161" s="35">
        <v>19</v>
      </c>
      <c r="G161" s="35">
        <f t="shared" ref="G161:G167" si="50">+E161+F161</f>
        <v>26</v>
      </c>
      <c r="H161" s="24">
        <f t="shared" si="48"/>
        <v>50</v>
      </c>
      <c r="I161" s="24">
        <f t="shared" si="48"/>
        <v>100</v>
      </c>
      <c r="J161" s="24">
        <f t="shared" si="48"/>
        <v>78.787878787878782</v>
      </c>
    </row>
    <row r="162" spans="1:10" ht="12" customHeight="1" x14ac:dyDescent="0.25">
      <c r="A162" s="18" t="s">
        <v>86</v>
      </c>
      <c r="B162" s="35">
        <v>51</v>
      </c>
      <c r="C162" s="35">
        <v>83</v>
      </c>
      <c r="D162" s="35">
        <f t="shared" si="49"/>
        <v>134</v>
      </c>
      <c r="E162" s="35">
        <v>38</v>
      </c>
      <c r="F162" s="35">
        <v>55</v>
      </c>
      <c r="G162" s="35">
        <f t="shared" si="50"/>
        <v>93</v>
      </c>
      <c r="H162" s="24">
        <f t="shared" si="48"/>
        <v>74.509803921568633</v>
      </c>
      <c r="I162" s="24">
        <f t="shared" si="48"/>
        <v>66.265060240963862</v>
      </c>
      <c r="J162" s="24">
        <f t="shared" si="48"/>
        <v>69.402985074626869</v>
      </c>
    </row>
    <row r="163" spans="1:10" ht="12" customHeight="1" x14ac:dyDescent="0.25">
      <c r="A163" s="18" t="s">
        <v>94</v>
      </c>
      <c r="B163" s="35">
        <v>14</v>
      </c>
      <c r="C163" s="35">
        <v>11</v>
      </c>
      <c r="D163" s="35">
        <f t="shared" si="49"/>
        <v>25</v>
      </c>
      <c r="E163" s="35">
        <v>6</v>
      </c>
      <c r="F163" s="35">
        <v>2</v>
      </c>
      <c r="G163" s="35">
        <f t="shared" si="50"/>
        <v>8</v>
      </c>
      <c r="H163" s="24">
        <f t="shared" si="48"/>
        <v>42.857142857142854</v>
      </c>
      <c r="I163" s="24">
        <f t="shared" si="48"/>
        <v>18.181818181818183</v>
      </c>
      <c r="J163" s="24">
        <f t="shared" si="48"/>
        <v>32</v>
      </c>
    </row>
    <row r="164" spans="1:10" ht="12" customHeight="1" x14ac:dyDescent="0.25">
      <c r="A164" s="18" t="s">
        <v>93</v>
      </c>
      <c r="B164" s="35">
        <v>47</v>
      </c>
      <c r="C164" s="35">
        <v>139</v>
      </c>
      <c r="D164" s="35">
        <f t="shared" si="49"/>
        <v>186</v>
      </c>
      <c r="E164" s="35">
        <v>18</v>
      </c>
      <c r="F164" s="35">
        <v>88</v>
      </c>
      <c r="G164" s="35">
        <f t="shared" si="50"/>
        <v>106</v>
      </c>
      <c r="H164" s="24">
        <f t="shared" si="48"/>
        <v>38.297872340425535</v>
      </c>
      <c r="I164" s="24">
        <f t="shared" si="48"/>
        <v>63.309352517985609</v>
      </c>
      <c r="J164" s="24">
        <f t="shared" si="48"/>
        <v>56.98924731182796</v>
      </c>
    </row>
    <row r="165" spans="1:10" ht="12" customHeight="1" x14ac:dyDescent="0.25">
      <c r="A165" s="18" t="s">
        <v>103</v>
      </c>
      <c r="B165" s="35">
        <v>3</v>
      </c>
      <c r="C165" s="35">
        <v>21</v>
      </c>
      <c r="D165" s="35">
        <f t="shared" si="49"/>
        <v>24</v>
      </c>
      <c r="E165" s="35">
        <v>5</v>
      </c>
      <c r="F165" s="35">
        <v>35</v>
      </c>
      <c r="G165" s="35">
        <f t="shared" si="50"/>
        <v>40</v>
      </c>
      <c r="H165" s="24">
        <f t="shared" si="48"/>
        <v>166.66666666666669</v>
      </c>
      <c r="I165" s="24">
        <f t="shared" si="48"/>
        <v>166.66666666666669</v>
      </c>
      <c r="J165" s="24">
        <f t="shared" si="48"/>
        <v>166.66666666666669</v>
      </c>
    </row>
    <row r="166" spans="1:10" ht="12" customHeight="1" x14ac:dyDescent="0.25">
      <c r="A166" s="18" t="s">
        <v>97</v>
      </c>
      <c r="B166" s="35">
        <v>16</v>
      </c>
      <c r="C166" s="35">
        <v>16</v>
      </c>
      <c r="D166" s="35">
        <f t="shared" si="49"/>
        <v>32</v>
      </c>
      <c r="E166" s="35">
        <v>10</v>
      </c>
      <c r="F166" s="35">
        <v>6</v>
      </c>
      <c r="G166" s="35">
        <f t="shared" si="50"/>
        <v>16</v>
      </c>
      <c r="H166" s="24">
        <f t="shared" si="48"/>
        <v>62.5</v>
      </c>
      <c r="I166" s="24">
        <f t="shared" si="48"/>
        <v>37.5</v>
      </c>
      <c r="J166" s="24">
        <f t="shared" si="48"/>
        <v>50</v>
      </c>
    </row>
    <row r="167" spans="1:10" ht="12" customHeight="1" x14ac:dyDescent="0.25">
      <c r="A167" s="18" t="s">
        <v>92</v>
      </c>
      <c r="B167" s="35">
        <v>36</v>
      </c>
      <c r="C167" s="35">
        <v>8</v>
      </c>
      <c r="D167" s="35">
        <f t="shared" si="49"/>
        <v>44</v>
      </c>
      <c r="E167" s="35">
        <v>16</v>
      </c>
      <c r="F167" s="35">
        <v>4</v>
      </c>
      <c r="G167" s="35">
        <f t="shared" si="50"/>
        <v>20</v>
      </c>
      <c r="H167" s="24">
        <f t="shared" si="48"/>
        <v>44.444444444444443</v>
      </c>
      <c r="I167" s="24">
        <f t="shared" si="48"/>
        <v>50</v>
      </c>
      <c r="J167" s="24">
        <f t="shared" si="48"/>
        <v>45.454545454545453</v>
      </c>
    </row>
    <row r="168" spans="1:10" ht="12" customHeight="1" x14ac:dyDescent="0.25">
      <c r="A168" s="31" t="s">
        <v>16</v>
      </c>
      <c r="B168" s="16">
        <f t="shared" ref="B168:G168" si="51">SUM(B169:B179)</f>
        <v>244</v>
      </c>
      <c r="C168" s="16">
        <f t="shared" si="51"/>
        <v>299</v>
      </c>
      <c r="D168" s="16">
        <f t="shared" si="51"/>
        <v>543</v>
      </c>
      <c r="E168" s="16">
        <f t="shared" si="51"/>
        <v>133</v>
      </c>
      <c r="F168" s="16">
        <f t="shared" si="51"/>
        <v>114</v>
      </c>
      <c r="G168" s="16">
        <f t="shared" si="51"/>
        <v>247</v>
      </c>
      <c r="H168" s="42">
        <f t="shared" si="48"/>
        <v>54.508196721311478</v>
      </c>
      <c r="I168" s="42">
        <f t="shared" si="48"/>
        <v>38.127090301003349</v>
      </c>
      <c r="J168" s="42">
        <f t="shared" si="48"/>
        <v>45.488029465930019</v>
      </c>
    </row>
    <row r="169" spans="1:10" ht="12" customHeight="1" x14ac:dyDescent="0.25">
      <c r="A169" s="18" t="s">
        <v>77</v>
      </c>
      <c r="B169" s="35">
        <v>10</v>
      </c>
      <c r="C169" s="35">
        <v>17</v>
      </c>
      <c r="D169" s="35">
        <f t="shared" ref="D169:D179" si="52">+B169+C169</f>
        <v>27</v>
      </c>
      <c r="E169" s="35">
        <v>6</v>
      </c>
      <c r="F169" s="35">
        <v>3</v>
      </c>
      <c r="G169" s="35">
        <f t="shared" ref="G169:G179" si="53">+E169+F169</f>
        <v>9</v>
      </c>
      <c r="H169" s="24">
        <f t="shared" si="48"/>
        <v>60</v>
      </c>
      <c r="I169" s="24">
        <f t="shared" si="48"/>
        <v>17.647058823529413</v>
      </c>
      <c r="J169" s="24">
        <f t="shared" si="48"/>
        <v>33.333333333333329</v>
      </c>
    </row>
    <row r="170" spans="1:10" ht="12" customHeight="1" x14ac:dyDescent="0.25">
      <c r="A170" s="18" t="s">
        <v>69</v>
      </c>
      <c r="B170" s="35">
        <v>37</v>
      </c>
      <c r="C170" s="35">
        <v>51</v>
      </c>
      <c r="D170" s="35">
        <f t="shared" si="52"/>
        <v>88</v>
      </c>
      <c r="E170" s="35">
        <v>11</v>
      </c>
      <c r="F170" s="35">
        <v>17</v>
      </c>
      <c r="G170" s="35">
        <f t="shared" si="53"/>
        <v>28</v>
      </c>
      <c r="H170" s="24">
        <f t="shared" si="48"/>
        <v>29.72972972972973</v>
      </c>
      <c r="I170" s="24">
        <f t="shared" si="48"/>
        <v>33.333333333333329</v>
      </c>
      <c r="J170" s="24">
        <f t="shared" si="48"/>
        <v>31.818181818181817</v>
      </c>
    </row>
    <row r="171" spans="1:10" ht="12" customHeight="1" x14ac:dyDescent="0.25">
      <c r="A171" s="18" t="s">
        <v>95</v>
      </c>
      <c r="B171" s="35">
        <v>17</v>
      </c>
      <c r="C171" s="35">
        <v>27</v>
      </c>
      <c r="D171" s="35">
        <f t="shared" si="52"/>
        <v>44</v>
      </c>
      <c r="E171" s="35">
        <v>15</v>
      </c>
      <c r="F171" s="35">
        <v>20</v>
      </c>
      <c r="G171" s="35">
        <f t="shared" si="53"/>
        <v>35</v>
      </c>
      <c r="H171" s="24">
        <f t="shared" si="48"/>
        <v>88.235294117647058</v>
      </c>
      <c r="I171" s="24">
        <f t="shared" si="48"/>
        <v>74.074074074074076</v>
      </c>
      <c r="J171" s="24">
        <f t="shared" si="48"/>
        <v>79.545454545454547</v>
      </c>
    </row>
    <row r="172" spans="1:10" ht="12" customHeight="1" x14ac:dyDescent="0.25">
      <c r="A172" s="18" t="s">
        <v>86</v>
      </c>
      <c r="B172" s="35">
        <v>47</v>
      </c>
      <c r="C172" s="35">
        <v>82</v>
      </c>
      <c r="D172" s="35">
        <f t="shared" si="52"/>
        <v>129</v>
      </c>
      <c r="E172" s="35">
        <v>29</v>
      </c>
      <c r="F172" s="35">
        <v>42</v>
      </c>
      <c r="G172" s="35">
        <f t="shared" si="53"/>
        <v>71</v>
      </c>
      <c r="H172" s="24">
        <f t="shared" si="48"/>
        <v>61.702127659574465</v>
      </c>
      <c r="I172" s="24">
        <f t="shared" si="48"/>
        <v>51.219512195121951</v>
      </c>
      <c r="J172" s="24">
        <f t="shared" si="48"/>
        <v>55.038759689922479</v>
      </c>
    </row>
    <row r="173" spans="1:10" ht="12" customHeight="1" x14ac:dyDescent="0.25">
      <c r="A173" s="18" t="s">
        <v>102</v>
      </c>
      <c r="B173" s="35">
        <v>4</v>
      </c>
      <c r="C173" s="35">
        <v>16</v>
      </c>
      <c r="D173" s="35">
        <f t="shared" si="52"/>
        <v>20</v>
      </c>
      <c r="E173" s="35">
        <v>5</v>
      </c>
      <c r="F173" s="35">
        <v>3</v>
      </c>
      <c r="G173" s="35">
        <f t="shared" si="53"/>
        <v>8</v>
      </c>
      <c r="H173" s="24">
        <f t="shared" si="48"/>
        <v>125</v>
      </c>
      <c r="I173" s="24">
        <f t="shared" si="48"/>
        <v>18.75</v>
      </c>
      <c r="J173" s="24">
        <f t="shared" si="48"/>
        <v>40</v>
      </c>
    </row>
    <row r="174" spans="1:10" ht="12" customHeight="1" x14ac:dyDescent="0.25">
      <c r="A174" s="18" t="s">
        <v>97</v>
      </c>
      <c r="B174" s="35">
        <v>15</v>
      </c>
      <c r="C174" s="35">
        <v>19</v>
      </c>
      <c r="D174" s="35">
        <f t="shared" si="52"/>
        <v>34</v>
      </c>
      <c r="E174" s="35">
        <v>12</v>
      </c>
      <c r="F174" s="35">
        <v>5</v>
      </c>
      <c r="G174" s="35">
        <f t="shared" si="53"/>
        <v>17</v>
      </c>
      <c r="H174" s="24">
        <f t="shared" si="48"/>
        <v>80</v>
      </c>
      <c r="I174" s="24">
        <f t="shared" si="48"/>
        <v>26.315789473684209</v>
      </c>
      <c r="J174" s="24">
        <f t="shared" si="48"/>
        <v>50</v>
      </c>
    </row>
    <row r="175" spans="1:10" ht="12" customHeight="1" x14ac:dyDescent="0.25">
      <c r="A175" s="18" t="s">
        <v>101</v>
      </c>
      <c r="B175" s="35">
        <v>4</v>
      </c>
      <c r="C175" s="35">
        <v>0</v>
      </c>
      <c r="D175" s="35">
        <f t="shared" si="52"/>
        <v>4</v>
      </c>
      <c r="E175" s="35">
        <v>2</v>
      </c>
      <c r="F175" s="35">
        <v>1</v>
      </c>
      <c r="G175" s="35">
        <f t="shared" si="53"/>
        <v>3</v>
      </c>
      <c r="H175" s="24">
        <f t="shared" si="48"/>
        <v>50</v>
      </c>
      <c r="I175" s="24" t="e">
        <f t="shared" si="48"/>
        <v>#DIV/0!</v>
      </c>
      <c r="J175" s="24">
        <f t="shared" si="48"/>
        <v>75</v>
      </c>
    </row>
    <row r="176" spans="1:10" ht="12" customHeight="1" x14ac:dyDescent="0.25">
      <c r="A176" s="18" t="s">
        <v>92</v>
      </c>
      <c r="B176" s="35">
        <v>18</v>
      </c>
      <c r="C176" s="35">
        <v>13</v>
      </c>
      <c r="D176" s="35">
        <f t="shared" si="52"/>
        <v>31</v>
      </c>
      <c r="E176" s="35">
        <v>11</v>
      </c>
      <c r="F176" s="35">
        <v>2</v>
      </c>
      <c r="G176" s="35">
        <f t="shared" si="53"/>
        <v>13</v>
      </c>
      <c r="H176" s="24">
        <f t="shared" si="48"/>
        <v>61.111111111111114</v>
      </c>
      <c r="I176" s="24">
        <f t="shared" si="48"/>
        <v>15.384615384615385</v>
      </c>
      <c r="J176" s="24">
        <f t="shared" si="48"/>
        <v>41.935483870967744</v>
      </c>
    </row>
    <row r="177" spans="1:10" ht="12" customHeight="1" x14ac:dyDescent="0.25">
      <c r="A177" s="37" t="s">
        <v>100</v>
      </c>
      <c r="B177" s="38">
        <v>38</v>
      </c>
      <c r="C177" s="38">
        <v>21</v>
      </c>
      <c r="D177" s="35">
        <f t="shared" si="52"/>
        <v>59</v>
      </c>
      <c r="E177" s="38">
        <v>18</v>
      </c>
      <c r="F177" s="38">
        <v>6</v>
      </c>
      <c r="G177" s="35">
        <f t="shared" si="53"/>
        <v>24</v>
      </c>
      <c r="H177" s="24">
        <f t="shared" si="48"/>
        <v>47.368421052631575</v>
      </c>
      <c r="I177" s="24">
        <f t="shared" si="48"/>
        <v>28.571428571428569</v>
      </c>
      <c r="J177" s="24">
        <f t="shared" si="48"/>
        <v>40.677966101694921</v>
      </c>
    </row>
    <row r="178" spans="1:10" ht="12" customHeight="1" x14ac:dyDescent="0.25">
      <c r="A178" s="18" t="s">
        <v>99</v>
      </c>
      <c r="B178" s="35">
        <v>36</v>
      </c>
      <c r="C178" s="35">
        <v>18</v>
      </c>
      <c r="D178" s="35">
        <f t="shared" si="52"/>
        <v>54</v>
      </c>
      <c r="E178" s="35">
        <v>16</v>
      </c>
      <c r="F178" s="35">
        <v>4</v>
      </c>
      <c r="G178" s="35">
        <f t="shared" si="53"/>
        <v>20</v>
      </c>
      <c r="H178" s="24">
        <f t="shared" si="48"/>
        <v>44.444444444444443</v>
      </c>
      <c r="I178" s="24">
        <f t="shared" si="48"/>
        <v>22.222222222222221</v>
      </c>
      <c r="J178" s="24">
        <f t="shared" si="48"/>
        <v>37.037037037037038</v>
      </c>
    </row>
    <row r="179" spans="1:10" ht="12" customHeight="1" x14ac:dyDescent="0.25">
      <c r="A179" s="18" t="s">
        <v>98</v>
      </c>
      <c r="B179" s="35">
        <v>18</v>
      </c>
      <c r="C179" s="35">
        <v>35</v>
      </c>
      <c r="D179" s="35">
        <f t="shared" si="52"/>
        <v>53</v>
      </c>
      <c r="E179" s="35">
        <v>8</v>
      </c>
      <c r="F179" s="35">
        <v>11</v>
      </c>
      <c r="G179" s="35">
        <f t="shared" si="53"/>
        <v>19</v>
      </c>
      <c r="H179" s="24">
        <f t="shared" si="48"/>
        <v>44.444444444444443</v>
      </c>
      <c r="I179" s="24">
        <f t="shared" si="48"/>
        <v>31.428571428571427</v>
      </c>
      <c r="J179" s="24">
        <f t="shared" si="48"/>
        <v>35.849056603773583</v>
      </c>
    </row>
    <row r="180" spans="1:10" ht="12" customHeight="1" x14ac:dyDescent="0.25">
      <c r="A180" s="31" t="s">
        <v>48</v>
      </c>
      <c r="B180" s="16">
        <f t="shared" ref="B180:G180" si="54">SUM(B181:B186)</f>
        <v>71</v>
      </c>
      <c r="C180" s="16">
        <f t="shared" si="54"/>
        <v>119</v>
      </c>
      <c r="D180" s="16">
        <f t="shared" si="54"/>
        <v>190</v>
      </c>
      <c r="E180" s="16">
        <f t="shared" si="54"/>
        <v>31</v>
      </c>
      <c r="F180" s="16">
        <f t="shared" si="54"/>
        <v>56</v>
      </c>
      <c r="G180" s="16">
        <f t="shared" si="54"/>
        <v>87</v>
      </c>
      <c r="H180" s="42">
        <f t="shared" si="48"/>
        <v>43.661971830985912</v>
      </c>
      <c r="I180" s="42">
        <f t="shared" si="48"/>
        <v>47.058823529411761</v>
      </c>
      <c r="J180" s="42">
        <f t="shared" si="48"/>
        <v>45.789473684210527</v>
      </c>
    </row>
    <row r="181" spans="1:10" ht="12" customHeight="1" x14ac:dyDescent="0.25">
      <c r="A181" s="18" t="s">
        <v>95</v>
      </c>
      <c r="B181" s="35">
        <v>9</v>
      </c>
      <c r="C181" s="35">
        <v>18</v>
      </c>
      <c r="D181" s="35">
        <f t="shared" ref="D181:D186" si="55">+B181+C181</f>
        <v>27</v>
      </c>
      <c r="E181" s="35">
        <v>6</v>
      </c>
      <c r="F181" s="35">
        <v>10</v>
      </c>
      <c r="G181" s="35">
        <f t="shared" ref="G181:G186" si="56">+E181+F181</f>
        <v>16</v>
      </c>
      <c r="H181" s="24">
        <f t="shared" si="48"/>
        <v>66.666666666666657</v>
      </c>
      <c r="I181" s="24">
        <f t="shared" si="48"/>
        <v>55.555555555555557</v>
      </c>
      <c r="J181" s="24">
        <f t="shared" si="48"/>
        <v>59.259259259259252</v>
      </c>
    </row>
    <row r="182" spans="1:10" ht="12" customHeight="1" x14ac:dyDescent="0.25">
      <c r="A182" s="18" t="s">
        <v>86</v>
      </c>
      <c r="B182" s="35">
        <v>31</v>
      </c>
      <c r="C182" s="35">
        <v>33</v>
      </c>
      <c r="D182" s="35">
        <f t="shared" si="55"/>
        <v>64</v>
      </c>
      <c r="E182" s="35">
        <v>9</v>
      </c>
      <c r="F182" s="35">
        <v>22</v>
      </c>
      <c r="G182" s="35">
        <f t="shared" si="56"/>
        <v>31</v>
      </c>
      <c r="H182" s="24">
        <f t="shared" si="48"/>
        <v>29.032258064516132</v>
      </c>
      <c r="I182" s="24">
        <f t="shared" si="48"/>
        <v>66.666666666666657</v>
      </c>
      <c r="J182" s="24">
        <f t="shared" si="48"/>
        <v>48.4375</v>
      </c>
    </row>
    <row r="183" spans="1:10" ht="12" customHeight="1" x14ac:dyDescent="0.25">
      <c r="A183" s="18" t="s">
        <v>97</v>
      </c>
      <c r="B183" s="35">
        <v>13</v>
      </c>
      <c r="C183" s="35">
        <v>5</v>
      </c>
      <c r="D183" s="35">
        <f t="shared" si="55"/>
        <v>18</v>
      </c>
      <c r="E183" s="35">
        <v>6</v>
      </c>
      <c r="F183" s="35">
        <v>5</v>
      </c>
      <c r="G183" s="35">
        <f t="shared" si="56"/>
        <v>11</v>
      </c>
      <c r="H183" s="24">
        <f t="shared" si="48"/>
        <v>46.153846153846153</v>
      </c>
      <c r="I183" s="24">
        <f t="shared" si="48"/>
        <v>100</v>
      </c>
      <c r="J183" s="24">
        <f t="shared" si="48"/>
        <v>61.111111111111114</v>
      </c>
    </row>
    <row r="184" spans="1:10" ht="12" customHeight="1" x14ac:dyDescent="0.25">
      <c r="A184" s="18" t="s">
        <v>92</v>
      </c>
      <c r="B184" s="35">
        <v>6</v>
      </c>
      <c r="C184" s="35">
        <v>8</v>
      </c>
      <c r="D184" s="35">
        <f t="shared" si="55"/>
        <v>14</v>
      </c>
      <c r="E184" s="35">
        <v>6</v>
      </c>
      <c r="F184" s="35">
        <v>4</v>
      </c>
      <c r="G184" s="35">
        <f t="shared" si="56"/>
        <v>10</v>
      </c>
      <c r="H184" s="24">
        <f t="shared" si="48"/>
        <v>100</v>
      </c>
      <c r="I184" s="24">
        <f t="shared" si="48"/>
        <v>50</v>
      </c>
      <c r="J184" s="24">
        <f t="shared" si="48"/>
        <v>71.428571428571431</v>
      </c>
    </row>
    <row r="185" spans="1:10" ht="12" customHeight="1" x14ac:dyDescent="0.25">
      <c r="A185" s="18" t="s">
        <v>68</v>
      </c>
      <c r="B185" s="35">
        <v>4</v>
      </c>
      <c r="C185" s="35">
        <v>33</v>
      </c>
      <c r="D185" s="35">
        <f t="shared" si="55"/>
        <v>37</v>
      </c>
      <c r="E185" s="35">
        <v>3</v>
      </c>
      <c r="F185" s="35">
        <v>12</v>
      </c>
      <c r="G185" s="35">
        <f t="shared" si="56"/>
        <v>15</v>
      </c>
      <c r="H185" s="24">
        <f t="shared" si="48"/>
        <v>75</v>
      </c>
      <c r="I185" s="24">
        <f t="shared" si="48"/>
        <v>36.363636363636367</v>
      </c>
      <c r="J185" s="24">
        <f t="shared" si="48"/>
        <v>40.54054054054054</v>
      </c>
    </row>
    <row r="186" spans="1:10" ht="12" customHeight="1" x14ac:dyDescent="0.25">
      <c r="A186" s="18" t="s">
        <v>84</v>
      </c>
      <c r="B186" s="35">
        <v>8</v>
      </c>
      <c r="C186" s="35">
        <v>22</v>
      </c>
      <c r="D186" s="35">
        <f t="shared" si="55"/>
        <v>30</v>
      </c>
      <c r="E186" s="35">
        <v>1</v>
      </c>
      <c r="F186" s="35">
        <v>3</v>
      </c>
      <c r="G186" s="35">
        <f t="shared" si="56"/>
        <v>4</v>
      </c>
      <c r="H186" s="24">
        <f t="shared" si="48"/>
        <v>12.5</v>
      </c>
      <c r="I186" s="24">
        <f t="shared" si="48"/>
        <v>13.636363636363635</v>
      </c>
      <c r="J186" s="24">
        <f t="shared" si="48"/>
        <v>13.333333333333334</v>
      </c>
    </row>
    <row r="187" spans="1:10" ht="12" customHeight="1" x14ac:dyDescent="0.25">
      <c r="A187" s="31" t="s">
        <v>14</v>
      </c>
      <c r="B187" s="16">
        <f t="shared" ref="B187:G187" si="57">SUM(B188:B198)</f>
        <v>143</v>
      </c>
      <c r="C187" s="16">
        <f t="shared" si="57"/>
        <v>264</v>
      </c>
      <c r="D187" s="16">
        <f t="shared" si="57"/>
        <v>407</v>
      </c>
      <c r="E187" s="16">
        <f t="shared" si="57"/>
        <v>77</v>
      </c>
      <c r="F187" s="16">
        <f t="shared" si="57"/>
        <v>177</v>
      </c>
      <c r="G187" s="16">
        <f t="shared" si="57"/>
        <v>254</v>
      </c>
      <c r="H187" s="42">
        <f t="shared" si="48"/>
        <v>53.846153846153847</v>
      </c>
      <c r="I187" s="42">
        <f t="shared" si="48"/>
        <v>67.045454545454547</v>
      </c>
      <c r="J187" s="42">
        <f t="shared" si="48"/>
        <v>62.40786240786241</v>
      </c>
    </row>
    <row r="188" spans="1:10" ht="12" customHeight="1" x14ac:dyDescent="0.25">
      <c r="A188" s="18" t="s">
        <v>143</v>
      </c>
      <c r="B188" s="35">
        <v>0</v>
      </c>
      <c r="C188" s="35">
        <v>0</v>
      </c>
      <c r="D188" s="35">
        <f t="shared" ref="D188:D198" si="58">+B188+C188</f>
        <v>0</v>
      </c>
      <c r="E188" s="35">
        <v>5</v>
      </c>
      <c r="F188" s="35">
        <v>0</v>
      </c>
      <c r="G188" s="35">
        <f t="shared" ref="G188:G198" si="59">+E188+F188</f>
        <v>5</v>
      </c>
      <c r="H188" s="24" t="e">
        <f t="shared" si="48"/>
        <v>#DIV/0!</v>
      </c>
      <c r="I188" s="24" t="e">
        <f t="shared" si="48"/>
        <v>#DIV/0!</v>
      </c>
      <c r="J188" s="24" t="e">
        <f t="shared" si="48"/>
        <v>#DIV/0!</v>
      </c>
    </row>
    <row r="189" spans="1:10" ht="12" customHeight="1" x14ac:dyDescent="0.25">
      <c r="A189" s="18" t="s">
        <v>69</v>
      </c>
      <c r="B189" s="35">
        <v>24</v>
      </c>
      <c r="C189" s="35">
        <v>18</v>
      </c>
      <c r="D189" s="35">
        <f t="shared" si="58"/>
        <v>42</v>
      </c>
      <c r="E189" s="35">
        <v>5</v>
      </c>
      <c r="F189" s="35">
        <v>12</v>
      </c>
      <c r="G189" s="35">
        <f t="shared" si="59"/>
        <v>17</v>
      </c>
      <c r="H189" s="24">
        <f t="shared" si="48"/>
        <v>20.833333333333336</v>
      </c>
      <c r="I189" s="24">
        <f t="shared" si="48"/>
        <v>66.666666666666657</v>
      </c>
      <c r="J189" s="24">
        <f t="shared" si="48"/>
        <v>40.476190476190474</v>
      </c>
    </row>
    <row r="190" spans="1:10" ht="12" customHeight="1" x14ac:dyDescent="0.25">
      <c r="A190" s="18" t="s">
        <v>96</v>
      </c>
      <c r="B190" s="35">
        <v>14</v>
      </c>
      <c r="C190" s="35">
        <v>20</v>
      </c>
      <c r="D190" s="35">
        <f t="shared" si="58"/>
        <v>34</v>
      </c>
      <c r="E190" s="35">
        <v>7</v>
      </c>
      <c r="F190" s="35">
        <v>9</v>
      </c>
      <c r="G190" s="35">
        <f t="shared" si="59"/>
        <v>16</v>
      </c>
      <c r="H190" s="24">
        <f t="shared" si="48"/>
        <v>50</v>
      </c>
      <c r="I190" s="24">
        <f t="shared" si="48"/>
        <v>45</v>
      </c>
      <c r="J190" s="24">
        <f t="shared" si="48"/>
        <v>47.058823529411761</v>
      </c>
    </row>
    <row r="191" spans="1:10" ht="12" customHeight="1" x14ac:dyDescent="0.25">
      <c r="A191" s="18" t="s">
        <v>95</v>
      </c>
      <c r="B191" s="35">
        <v>14</v>
      </c>
      <c r="C191" s="35">
        <v>23</v>
      </c>
      <c r="D191" s="35">
        <f t="shared" si="58"/>
        <v>37</v>
      </c>
      <c r="E191" s="35">
        <v>8</v>
      </c>
      <c r="F191" s="35">
        <v>6</v>
      </c>
      <c r="G191" s="35">
        <f t="shared" si="59"/>
        <v>14</v>
      </c>
      <c r="H191" s="24">
        <f t="shared" si="48"/>
        <v>57.142857142857139</v>
      </c>
      <c r="I191" s="24">
        <f t="shared" si="48"/>
        <v>26.086956521739129</v>
      </c>
      <c r="J191" s="24">
        <f t="shared" si="48"/>
        <v>37.837837837837839</v>
      </c>
    </row>
    <row r="192" spans="1:10" ht="12" customHeight="1" x14ac:dyDescent="0.25">
      <c r="A192" s="18" t="s">
        <v>86</v>
      </c>
      <c r="B192" s="35">
        <v>20</v>
      </c>
      <c r="C192" s="35">
        <v>32</v>
      </c>
      <c r="D192" s="35">
        <f t="shared" si="58"/>
        <v>52</v>
      </c>
      <c r="E192" s="35">
        <v>20</v>
      </c>
      <c r="F192" s="35">
        <v>33</v>
      </c>
      <c r="G192" s="35">
        <f t="shared" si="59"/>
        <v>53</v>
      </c>
      <c r="H192" s="24">
        <f t="shared" si="48"/>
        <v>100</v>
      </c>
      <c r="I192" s="24">
        <f t="shared" si="48"/>
        <v>103.125</v>
      </c>
      <c r="J192" s="24">
        <f t="shared" si="48"/>
        <v>101.92307692307692</v>
      </c>
    </row>
    <row r="193" spans="1:10" ht="12" customHeight="1" x14ac:dyDescent="0.25">
      <c r="A193" s="18" t="s">
        <v>94</v>
      </c>
      <c r="B193" s="35">
        <v>16</v>
      </c>
      <c r="C193" s="35">
        <v>15</v>
      </c>
      <c r="D193" s="35">
        <f t="shared" si="58"/>
        <v>31</v>
      </c>
      <c r="E193" s="35">
        <v>3</v>
      </c>
      <c r="F193" s="35">
        <v>3</v>
      </c>
      <c r="G193" s="35">
        <f t="shared" si="59"/>
        <v>6</v>
      </c>
      <c r="H193" s="24">
        <f t="shared" si="48"/>
        <v>18.75</v>
      </c>
      <c r="I193" s="24">
        <f t="shared" si="48"/>
        <v>20</v>
      </c>
      <c r="J193" s="24">
        <f t="shared" si="48"/>
        <v>19.35483870967742</v>
      </c>
    </row>
    <row r="194" spans="1:10" ht="12" customHeight="1" x14ac:dyDescent="0.25">
      <c r="A194" s="18" t="s">
        <v>93</v>
      </c>
      <c r="B194" s="35">
        <v>17</v>
      </c>
      <c r="C194" s="35">
        <v>54</v>
      </c>
      <c r="D194" s="35">
        <f t="shared" si="58"/>
        <v>71</v>
      </c>
      <c r="E194" s="35">
        <v>11</v>
      </c>
      <c r="F194" s="35">
        <v>61</v>
      </c>
      <c r="G194" s="35">
        <f t="shared" si="59"/>
        <v>72</v>
      </c>
      <c r="H194" s="24">
        <f t="shared" si="48"/>
        <v>64.705882352941174</v>
      </c>
      <c r="I194" s="24">
        <f t="shared" si="48"/>
        <v>112.96296296296295</v>
      </c>
      <c r="J194" s="24">
        <f t="shared" si="48"/>
        <v>101.40845070422534</v>
      </c>
    </row>
    <row r="195" spans="1:10" ht="12" customHeight="1" x14ac:dyDescent="0.25">
      <c r="A195" s="18" t="s">
        <v>92</v>
      </c>
      <c r="B195" s="35">
        <v>14</v>
      </c>
      <c r="C195" s="35">
        <v>3</v>
      </c>
      <c r="D195" s="35">
        <f t="shared" si="58"/>
        <v>17</v>
      </c>
      <c r="E195" s="35">
        <v>10</v>
      </c>
      <c r="F195" s="35">
        <v>2</v>
      </c>
      <c r="G195" s="35">
        <f t="shared" si="59"/>
        <v>12</v>
      </c>
      <c r="H195" s="24">
        <f t="shared" si="48"/>
        <v>71.428571428571431</v>
      </c>
      <c r="I195" s="24">
        <f t="shared" si="48"/>
        <v>66.666666666666657</v>
      </c>
      <c r="J195" s="24">
        <f t="shared" si="48"/>
        <v>70.588235294117652</v>
      </c>
    </row>
    <row r="196" spans="1:10" ht="12" customHeight="1" x14ac:dyDescent="0.25">
      <c r="A196" s="18" t="s">
        <v>68</v>
      </c>
      <c r="B196" s="35">
        <v>13</v>
      </c>
      <c r="C196" s="35">
        <v>56</v>
      </c>
      <c r="D196" s="35">
        <f t="shared" si="58"/>
        <v>69</v>
      </c>
      <c r="E196" s="35">
        <v>3</v>
      </c>
      <c r="F196" s="35">
        <v>35</v>
      </c>
      <c r="G196" s="35">
        <f t="shared" si="59"/>
        <v>38</v>
      </c>
      <c r="H196" s="24">
        <f t="shared" si="48"/>
        <v>23.076923076923077</v>
      </c>
      <c r="I196" s="24">
        <f t="shared" si="48"/>
        <v>62.5</v>
      </c>
      <c r="J196" s="24">
        <f t="shared" si="48"/>
        <v>55.072463768115945</v>
      </c>
    </row>
    <row r="197" spans="1:10" ht="12" customHeight="1" x14ac:dyDescent="0.25">
      <c r="A197" s="18" t="s">
        <v>91</v>
      </c>
      <c r="B197" s="35">
        <v>4</v>
      </c>
      <c r="C197" s="35">
        <v>17</v>
      </c>
      <c r="D197" s="35">
        <f t="shared" si="58"/>
        <v>21</v>
      </c>
      <c r="E197" s="35">
        <v>2</v>
      </c>
      <c r="F197" s="35">
        <v>6</v>
      </c>
      <c r="G197" s="35">
        <f t="shared" si="59"/>
        <v>8</v>
      </c>
      <c r="H197" s="24">
        <f t="shared" si="48"/>
        <v>50</v>
      </c>
      <c r="I197" s="24">
        <f t="shared" si="48"/>
        <v>35.294117647058826</v>
      </c>
      <c r="J197" s="24">
        <f t="shared" si="48"/>
        <v>38.095238095238095</v>
      </c>
    </row>
    <row r="198" spans="1:10" ht="12" customHeight="1" x14ac:dyDescent="0.25">
      <c r="A198" s="18" t="s">
        <v>84</v>
      </c>
      <c r="B198" s="35">
        <v>7</v>
      </c>
      <c r="C198" s="35">
        <v>26</v>
      </c>
      <c r="D198" s="35">
        <f t="shared" si="58"/>
        <v>33</v>
      </c>
      <c r="E198" s="35">
        <v>3</v>
      </c>
      <c r="F198" s="35">
        <v>10</v>
      </c>
      <c r="G198" s="35">
        <f t="shared" si="59"/>
        <v>13</v>
      </c>
      <c r="H198" s="24">
        <f t="shared" si="48"/>
        <v>42.857142857142854</v>
      </c>
      <c r="I198" s="24">
        <f t="shared" si="48"/>
        <v>38.461538461538467</v>
      </c>
      <c r="J198" s="24">
        <f t="shared" si="48"/>
        <v>39.393939393939391</v>
      </c>
    </row>
    <row r="199" spans="1:10" ht="12" customHeight="1" x14ac:dyDescent="0.25">
      <c r="A199" s="32" t="s">
        <v>13</v>
      </c>
      <c r="B199" s="20">
        <f t="shared" ref="B199:G199" si="60">+B205+B229+B213+B226+B221+B200</f>
        <v>294</v>
      </c>
      <c r="C199" s="20">
        <f t="shared" si="60"/>
        <v>539</v>
      </c>
      <c r="D199" s="20">
        <f t="shared" si="60"/>
        <v>833</v>
      </c>
      <c r="E199" s="20">
        <f t="shared" si="60"/>
        <v>79</v>
      </c>
      <c r="F199" s="20">
        <f t="shared" si="60"/>
        <v>257</v>
      </c>
      <c r="G199" s="20">
        <f t="shared" si="60"/>
        <v>336</v>
      </c>
      <c r="H199" s="25">
        <f t="shared" si="48"/>
        <v>26.870748299319729</v>
      </c>
      <c r="I199" s="25">
        <f t="shared" si="48"/>
        <v>47.680890538033395</v>
      </c>
      <c r="J199" s="25">
        <f t="shared" si="48"/>
        <v>40.336134453781511</v>
      </c>
    </row>
    <row r="200" spans="1:10" ht="12" customHeight="1" x14ac:dyDescent="0.25">
      <c r="A200" s="31" t="s">
        <v>161</v>
      </c>
      <c r="B200" s="16">
        <f t="shared" ref="B200:G200" si="61">SUM(B201:B204)</f>
        <v>0</v>
      </c>
      <c r="C200" s="16">
        <f t="shared" si="61"/>
        <v>0</v>
      </c>
      <c r="D200" s="16">
        <f t="shared" si="61"/>
        <v>0</v>
      </c>
      <c r="E200" s="16">
        <f t="shared" si="61"/>
        <v>0</v>
      </c>
      <c r="F200" s="16">
        <f t="shared" si="61"/>
        <v>0</v>
      </c>
      <c r="G200" s="16">
        <f t="shared" si="61"/>
        <v>0</v>
      </c>
      <c r="H200" s="42" t="e">
        <f t="shared" si="48"/>
        <v>#DIV/0!</v>
      </c>
      <c r="I200" s="42" t="e">
        <f t="shared" si="48"/>
        <v>#DIV/0!</v>
      </c>
      <c r="J200" s="42" t="e">
        <f t="shared" si="48"/>
        <v>#DIV/0!</v>
      </c>
    </row>
    <row r="201" spans="1:10" ht="12" customHeight="1" x14ac:dyDescent="0.25">
      <c r="A201" s="19" t="s">
        <v>67</v>
      </c>
      <c r="B201" s="35">
        <v>0</v>
      </c>
      <c r="C201" s="35">
        <v>0</v>
      </c>
      <c r="D201" s="35">
        <f>+B201+C201</f>
        <v>0</v>
      </c>
      <c r="E201" s="35">
        <v>0</v>
      </c>
      <c r="F201" s="35">
        <v>0</v>
      </c>
      <c r="G201" s="35">
        <f>+E201+F201</f>
        <v>0</v>
      </c>
      <c r="H201" s="24" t="e">
        <f t="shared" si="48"/>
        <v>#DIV/0!</v>
      </c>
      <c r="I201" s="24" t="e">
        <f t="shared" si="48"/>
        <v>#DIV/0!</v>
      </c>
      <c r="J201" s="24" t="e">
        <f t="shared" si="48"/>
        <v>#DIV/0!</v>
      </c>
    </row>
    <row r="202" spans="1:10" ht="12" customHeight="1" x14ac:dyDescent="0.25">
      <c r="A202" s="19" t="s">
        <v>162</v>
      </c>
      <c r="B202" s="35">
        <v>0</v>
      </c>
      <c r="C202" s="35">
        <v>0</v>
      </c>
      <c r="D202" s="35">
        <f>+B202+C202</f>
        <v>0</v>
      </c>
      <c r="E202" s="35">
        <v>0</v>
      </c>
      <c r="F202" s="35">
        <v>0</v>
      </c>
      <c r="G202" s="35">
        <f>+E202+F202</f>
        <v>0</v>
      </c>
      <c r="H202" s="24" t="e">
        <f t="shared" si="48"/>
        <v>#DIV/0!</v>
      </c>
      <c r="I202" s="24" t="e">
        <f t="shared" si="48"/>
        <v>#DIV/0!</v>
      </c>
      <c r="J202" s="24" t="e">
        <f t="shared" si="48"/>
        <v>#DIV/0!</v>
      </c>
    </row>
    <row r="203" spans="1:10" ht="12" customHeight="1" x14ac:dyDescent="0.25">
      <c r="A203" s="19" t="s">
        <v>90</v>
      </c>
      <c r="B203" s="35">
        <v>0</v>
      </c>
      <c r="C203" s="35">
        <v>0</v>
      </c>
      <c r="D203" s="35">
        <f>+B203+C203</f>
        <v>0</v>
      </c>
      <c r="E203" s="35">
        <v>0</v>
      </c>
      <c r="F203" s="35">
        <v>0</v>
      </c>
      <c r="G203" s="35">
        <f>+E203+F203</f>
        <v>0</v>
      </c>
      <c r="H203" s="24" t="e">
        <f t="shared" si="48"/>
        <v>#DIV/0!</v>
      </c>
      <c r="I203" s="24" t="e">
        <f t="shared" si="48"/>
        <v>#DIV/0!</v>
      </c>
      <c r="J203" s="24" t="e">
        <f t="shared" si="48"/>
        <v>#DIV/0!</v>
      </c>
    </row>
    <row r="204" spans="1:10" ht="12" customHeight="1" x14ac:dyDescent="0.25">
      <c r="A204" s="19" t="s">
        <v>89</v>
      </c>
      <c r="B204" s="35">
        <v>0</v>
      </c>
      <c r="C204" s="35">
        <v>0</v>
      </c>
      <c r="D204" s="35">
        <f>+B204+C204</f>
        <v>0</v>
      </c>
      <c r="E204" s="35">
        <v>0</v>
      </c>
      <c r="F204" s="35">
        <v>0</v>
      </c>
      <c r="G204" s="35">
        <f>+E204+F204</f>
        <v>0</v>
      </c>
      <c r="H204" s="24" t="e">
        <f t="shared" si="48"/>
        <v>#DIV/0!</v>
      </c>
      <c r="I204" s="24" t="e">
        <f t="shared" si="48"/>
        <v>#DIV/0!</v>
      </c>
      <c r="J204" s="24" t="e">
        <f t="shared" si="48"/>
        <v>#DIV/0!</v>
      </c>
    </row>
    <row r="205" spans="1:10" ht="12" customHeight="1" x14ac:dyDescent="0.25">
      <c r="A205" s="31" t="s">
        <v>47</v>
      </c>
      <c r="B205" s="16">
        <f t="shared" ref="B205:G205" si="62">SUM(B206:B212)</f>
        <v>111</v>
      </c>
      <c r="C205" s="16">
        <f t="shared" si="62"/>
        <v>257</v>
      </c>
      <c r="D205" s="16">
        <f t="shared" si="62"/>
        <v>368</v>
      </c>
      <c r="E205" s="16">
        <f t="shared" si="62"/>
        <v>26</v>
      </c>
      <c r="F205" s="16">
        <f t="shared" si="62"/>
        <v>135</v>
      </c>
      <c r="G205" s="16">
        <f t="shared" si="62"/>
        <v>161</v>
      </c>
      <c r="H205" s="42">
        <f t="shared" si="48"/>
        <v>23.423423423423422</v>
      </c>
      <c r="I205" s="42">
        <f t="shared" si="48"/>
        <v>52.529182879377437</v>
      </c>
      <c r="J205" s="42">
        <f t="shared" si="48"/>
        <v>43.75</v>
      </c>
    </row>
    <row r="206" spans="1:10" ht="12" customHeight="1" x14ac:dyDescent="0.25">
      <c r="A206" s="19" t="s">
        <v>87</v>
      </c>
      <c r="B206" s="35">
        <v>16</v>
      </c>
      <c r="C206" s="35">
        <v>7</v>
      </c>
      <c r="D206" s="35">
        <f t="shared" ref="D206:D212" si="63">+B206+C206</f>
        <v>23</v>
      </c>
      <c r="E206" s="35">
        <v>0</v>
      </c>
      <c r="F206" s="35">
        <v>4</v>
      </c>
      <c r="G206" s="35">
        <f t="shared" ref="G206:G212" si="64">+E206+F206</f>
        <v>4</v>
      </c>
      <c r="H206" s="24">
        <f t="shared" si="48"/>
        <v>0</v>
      </c>
      <c r="I206" s="24">
        <f t="shared" si="48"/>
        <v>57.142857142857139</v>
      </c>
      <c r="J206" s="24">
        <f t="shared" si="48"/>
        <v>17.391304347826086</v>
      </c>
    </row>
    <row r="207" spans="1:10" ht="12" customHeight="1" x14ac:dyDescent="0.25">
      <c r="A207" s="18" t="s">
        <v>86</v>
      </c>
      <c r="B207" s="35">
        <v>37</v>
      </c>
      <c r="C207" s="35">
        <v>53</v>
      </c>
      <c r="D207" s="35">
        <f t="shared" si="63"/>
        <v>90</v>
      </c>
      <c r="E207" s="35">
        <v>9</v>
      </c>
      <c r="F207" s="35">
        <v>26</v>
      </c>
      <c r="G207" s="35">
        <f t="shared" si="64"/>
        <v>35</v>
      </c>
      <c r="H207" s="24">
        <f t="shared" si="48"/>
        <v>24.324324324324326</v>
      </c>
      <c r="I207" s="24">
        <f t="shared" si="48"/>
        <v>49.056603773584904</v>
      </c>
      <c r="J207" s="24">
        <f t="shared" si="48"/>
        <v>38.888888888888893</v>
      </c>
    </row>
    <row r="208" spans="1:10" ht="12" customHeight="1" x14ac:dyDescent="0.25">
      <c r="A208" s="18" t="s">
        <v>85</v>
      </c>
      <c r="B208" s="35">
        <v>11</v>
      </c>
      <c r="C208" s="35">
        <v>73</v>
      </c>
      <c r="D208" s="35">
        <f t="shared" si="63"/>
        <v>84</v>
      </c>
      <c r="E208" s="35">
        <v>6</v>
      </c>
      <c r="F208" s="35">
        <v>42</v>
      </c>
      <c r="G208" s="35">
        <f t="shared" si="64"/>
        <v>48</v>
      </c>
      <c r="H208" s="24">
        <f t="shared" si="48"/>
        <v>54.54545454545454</v>
      </c>
      <c r="I208" s="24">
        <f t="shared" si="48"/>
        <v>57.534246575342465</v>
      </c>
      <c r="J208" s="24">
        <f t="shared" si="48"/>
        <v>57.142857142857139</v>
      </c>
    </row>
    <row r="209" spans="1:10" ht="12" customHeight="1" x14ac:dyDescent="0.25">
      <c r="A209" s="18" t="s">
        <v>88</v>
      </c>
      <c r="B209" s="35">
        <v>0</v>
      </c>
      <c r="C209" s="35">
        <v>0</v>
      </c>
      <c r="D209" s="35">
        <f t="shared" si="63"/>
        <v>0</v>
      </c>
      <c r="E209" s="35">
        <v>0</v>
      </c>
      <c r="F209" s="35">
        <v>0</v>
      </c>
      <c r="G209" s="35">
        <f t="shared" si="64"/>
        <v>0</v>
      </c>
      <c r="H209" s="24" t="e">
        <f t="shared" si="48"/>
        <v>#DIV/0!</v>
      </c>
      <c r="I209" s="24" t="e">
        <f t="shared" si="48"/>
        <v>#DIV/0!</v>
      </c>
      <c r="J209" s="24" t="e">
        <f t="shared" si="48"/>
        <v>#DIV/0!</v>
      </c>
    </row>
    <row r="210" spans="1:10" ht="12" customHeight="1" x14ac:dyDescent="0.25">
      <c r="A210" s="18" t="s">
        <v>66</v>
      </c>
      <c r="B210" s="35">
        <v>28</v>
      </c>
      <c r="C210" s="35">
        <v>16</v>
      </c>
      <c r="D210" s="35">
        <f t="shared" si="63"/>
        <v>44</v>
      </c>
      <c r="E210" s="35">
        <v>2</v>
      </c>
      <c r="F210" s="35">
        <v>7</v>
      </c>
      <c r="G210" s="35">
        <f t="shared" si="64"/>
        <v>9</v>
      </c>
      <c r="H210" s="24">
        <f t="shared" si="48"/>
        <v>7.1428571428571423</v>
      </c>
      <c r="I210" s="24">
        <f t="shared" si="48"/>
        <v>43.75</v>
      </c>
      <c r="J210" s="24">
        <f t="shared" si="48"/>
        <v>20.454545454545457</v>
      </c>
    </row>
    <row r="211" spans="1:10" ht="12" customHeight="1" x14ac:dyDescent="0.25">
      <c r="A211" s="18" t="s">
        <v>74</v>
      </c>
      <c r="B211" s="35">
        <v>14</v>
      </c>
      <c r="C211" s="35">
        <v>73</v>
      </c>
      <c r="D211" s="35">
        <f t="shared" si="63"/>
        <v>87</v>
      </c>
      <c r="E211" s="35">
        <v>6</v>
      </c>
      <c r="F211" s="35">
        <v>43</v>
      </c>
      <c r="G211" s="35">
        <f t="shared" si="64"/>
        <v>49</v>
      </c>
      <c r="H211" s="24">
        <f t="shared" si="48"/>
        <v>42.857142857142854</v>
      </c>
      <c r="I211" s="24">
        <f t="shared" si="48"/>
        <v>58.904109589041099</v>
      </c>
      <c r="J211" s="24">
        <f t="shared" si="48"/>
        <v>56.321839080459768</v>
      </c>
    </row>
    <row r="212" spans="1:10" ht="12" customHeight="1" x14ac:dyDescent="0.25">
      <c r="A212" s="18" t="s">
        <v>84</v>
      </c>
      <c r="B212" s="35">
        <v>5</v>
      </c>
      <c r="C212" s="35">
        <v>35</v>
      </c>
      <c r="D212" s="35">
        <f t="shared" si="63"/>
        <v>40</v>
      </c>
      <c r="E212" s="35">
        <v>3</v>
      </c>
      <c r="F212" s="35">
        <v>13</v>
      </c>
      <c r="G212" s="35">
        <f t="shared" si="64"/>
        <v>16</v>
      </c>
      <c r="H212" s="24">
        <f t="shared" ref="H212:J234" si="65">E212/B212*100</f>
        <v>60</v>
      </c>
      <c r="I212" s="24">
        <f t="shared" si="65"/>
        <v>37.142857142857146</v>
      </c>
      <c r="J212" s="24">
        <f t="shared" si="65"/>
        <v>40</v>
      </c>
    </row>
    <row r="213" spans="1:10" ht="12" customHeight="1" x14ac:dyDescent="0.25">
      <c r="A213" s="31" t="s">
        <v>45</v>
      </c>
      <c r="B213" s="16">
        <f t="shared" ref="B213:G213" si="66">SUM(B214:B220)</f>
        <v>50</v>
      </c>
      <c r="C213" s="16">
        <f t="shared" si="66"/>
        <v>96</v>
      </c>
      <c r="D213" s="16">
        <f t="shared" si="66"/>
        <v>146</v>
      </c>
      <c r="E213" s="16">
        <f t="shared" si="66"/>
        <v>11</v>
      </c>
      <c r="F213" s="16">
        <f t="shared" si="66"/>
        <v>27</v>
      </c>
      <c r="G213" s="16">
        <f t="shared" si="66"/>
        <v>38</v>
      </c>
      <c r="H213" s="42">
        <f t="shared" si="65"/>
        <v>22</v>
      </c>
      <c r="I213" s="42">
        <f t="shared" si="65"/>
        <v>28.125</v>
      </c>
      <c r="J213" s="42">
        <f t="shared" si="65"/>
        <v>26.027397260273972</v>
      </c>
    </row>
    <row r="214" spans="1:10" ht="12" customHeight="1" x14ac:dyDescent="0.25">
      <c r="A214" s="18" t="s">
        <v>77</v>
      </c>
      <c r="B214" s="35">
        <v>6</v>
      </c>
      <c r="C214" s="35">
        <v>16</v>
      </c>
      <c r="D214" s="35">
        <f t="shared" ref="D214:D220" si="67">+B214+C214</f>
        <v>22</v>
      </c>
      <c r="E214" s="35">
        <v>3</v>
      </c>
      <c r="F214" s="35">
        <v>7</v>
      </c>
      <c r="G214" s="35">
        <f t="shared" ref="G214:G220" si="68">+E214+F214</f>
        <v>10</v>
      </c>
      <c r="H214" s="24">
        <f t="shared" si="65"/>
        <v>50</v>
      </c>
      <c r="I214" s="24">
        <f t="shared" si="65"/>
        <v>43.75</v>
      </c>
      <c r="J214" s="24">
        <f t="shared" si="65"/>
        <v>45.454545454545453</v>
      </c>
    </row>
    <row r="215" spans="1:10" ht="12" customHeight="1" x14ac:dyDescent="0.25">
      <c r="A215" s="18" t="s">
        <v>82</v>
      </c>
      <c r="B215" s="35">
        <v>1</v>
      </c>
      <c r="C215" s="35">
        <v>6</v>
      </c>
      <c r="D215" s="35">
        <f t="shared" si="67"/>
        <v>7</v>
      </c>
      <c r="E215" s="35">
        <v>0</v>
      </c>
      <c r="F215" s="35">
        <v>0</v>
      </c>
      <c r="G215" s="35">
        <f t="shared" si="68"/>
        <v>0</v>
      </c>
      <c r="H215" s="24">
        <f t="shared" si="65"/>
        <v>0</v>
      </c>
      <c r="I215" s="24">
        <f t="shared" si="65"/>
        <v>0</v>
      </c>
      <c r="J215" s="24">
        <f t="shared" si="65"/>
        <v>0</v>
      </c>
    </row>
    <row r="216" spans="1:10" ht="12" customHeight="1" x14ac:dyDescent="0.25">
      <c r="A216" s="18" t="s">
        <v>83</v>
      </c>
      <c r="B216" s="35">
        <v>18</v>
      </c>
      <c r="C216" s="35">
        <v>31</v>
      </c>
      <c r="D216" s="35">
        <f t="shared" si="67"/>
        <v>49</v>
      </c>
      <c r="E216" s="35">
        <v>2</v>
      </c>
      <c r="F216" s="35">
        <v>6</v>
      </c>
      <c r="G216" s="35">
        <f t="shared" si="68"/>
        <v>8</v>
      </c>
      <c r="H216" s="24">
        <f t="shared" si="65"/>
        <v>11.111111111111111</v>
      </c>
      <c r="I216" s="24">
        <f t="shared" si="65"/>
        <v>19.35483870967742</v>
      </c>
      <c r="J216" s="24">
        <f t="shared" si="65"/>
        <v>16.326530612244898</v>
      </c>
    </row>
    <row r="217" spans="1:10" ht="12" customHeight="1" x14ac:dyDescent="0.25">
      <c r="A217" s="18" t="s">
        <v>80</v>
      </c>
      <c r="B217" s="35">
        <v>1</v>
      </c>
      <c r="C217" s="35">
        <v>1</v>
      </c>
      <c r="D217" s="35">
        <f t="shared" si="67"/>
        <v>2</v>
      </c>
      <c r="E217" s="35">
        <v>0</v>
      </c>
      <c r="F217" s="35">
        <v>0</v>
      </c>
      <c r="G217" s="35">
        <f t="shared" si="68"/>
        <v>0</v>
      </c>
      <c r="H217" s="24">
        <f t="shared" si="65"/>
        <v>0</v>
      </c>
      <c r="I217" s="24">
        <f t="shared" si="65"/>
        <v>0</v>
      </c>
      <c r="J217" s="24">
        <f t="shared" si="65"/>
        <v>0</v>
      </c>
    </row>
    <row r="218" spans="1:10" ht="12" customHeight="1" x14ac:dyDescent="0.25">
      <c r="A218" s="18" t="s">
        <v>81</v>
      </c>
      <c r="B218" s="35">
        <v>10</v>
      </c>
      <c r="C218" s="35">
        <v>8</v>
      </c>
      <c r="D218" s="35">
        <f t="shared" si="67"/>
        <v>18</v>
      </c>
      <c r="E218" s="35">
        <v>4</v>
      </c>
      <c r="F218" s="35">
        <v>5</v>
      </c>
      <c r="G218" s="35">
        <f t="shared" si="68"/>
        <v>9</v>
      </c>
      <c r="H218" s="24">
        <f t="shared" si="65"/>
        <v>40</v>
      </c>
      <c r="I218" s="24">
        <f t="shared" si="65"/>
        <v>62.5</v>
      </c>
      <c r="J218" s="24">
        <f t="shared" si="65"/>
        <v>50</v>
      </c>
    </row>
    <row r="219" spans="1:10" ht="12" customHeight="1" x14ac:dyDescent="0.25">
      <c r="A219" s="18" t="s">
        <v>78</v>
      </c>
      <c r="B219" s="35">
        <v>1</v>
      </c>
      <c r="C219" s="35">
        <v>2</v>
      </c>
      <c r="D219" s="35">
        <f t="shared" si="67"/>
        <v>3</v>
      </c>
      <c r="E219" s="35">
        <v>0</v>
      </c>
      <c r="F219" s="35">
        <v>0</v>
      </c>
      <c r="G219" s="35">
        <f t="shared" si="68"/>
        <v>0</v>
      </c>
      <c r="H219" s="24">
        <f t="shared" si="65"/>
        <v>0</v>
      </c>
      <c r="I219" s="24">
        <f t="shared" si="65"/>
        <v>0</v>
      </c>
      <c r="J219" s="24">
        <f t="shared" si="65"/>
        <v>0</v>
      </c>
    </row>
    <row r="220" spans="1:10" ht="12" customHeight="1" x14ac:dyDescent="0.25">
      <c r="A220" s="18" t="s">
        <v>79</v>
      </c>
      <c r="B220" s="35">
        <v>13</v>
      </c>
      <c r="C220" s="35">
        <v>32</v>
      </c>
      <c r="D220" s="35">
        <f t="shared" si="67"/>
        <v>45</v>
      </c>
      <c r="E220" s="35">
        <v>2</v>
      </c>
      <c r="F220" s="35">
        <v>9</v>
      </c>
      <c r="G220" s="35">
        <f t="shared" si="68"/>
        <v>11</v>
      </c>
      <c r="H220" s="24">
        <f t="shared" si="65"/>
        <v>15.384615384615385</v>
      </c>
      <c r="I220" s="24">
        <f t="shared" si="65"/>
        <v>28.125</v>
      </c>
      <c r="J220" s="24">
        <f t="shared" si="65"/>
        <v>24.444444444444443</v>
      </c>
    </row>
    <row r="221" spans="1:10" ht="12" customHeight="1" x14ac:dyDescent="0.25">
      <c r="A221" s="31" t="s">
        <v>46</v>
      </c>
      <c r="B221" s="16">
        <f t="shared" ref="B221:G221" si="69">SUM(B222:B225)</f>
        <v>23</v>
      </c>
      <c r="C221" s="16">
        <f t="shared" si="69"/>
        <v>50</v>
      </c>
      <c r="D221" s="16">
        <f t="shared" si="69"/>
        <v>73</v>
      </c>
      <c r="E221" s="16">
        <f t="shared" si="69"/>
        <v>9</v>
      </c>
      <c r="F221" s="16">
        <f t="shared" si="69"/>
        <v>24</v>
      </c>
      <c r="G221" s="16">
        <f t="shared" si="69"/>
        <v>33</v>
      </c>
      <c r="H221" s="42">
        <f t="shared" si="65"/>
        <v>39.130434782608695</v>
      </c>
      <c r="I221" s="42">
        <f t="shared" si="65"/>
        <v>48</v>
      </c>
      <c r="J221" s="42">
        <f t="shared" si="65"/>
        <v>45.205479452054789</v>
      </c>
    </row>
    <row r="222" spans="1:10" ht="12" customHeight="1" x14ac:dyDescent="0.25">
      <c r="A222" s="18" t="s">
        <v>77</v>
      </c>
      <c r="B222" s="35">
        <v>7</v>
      </c>
      <c r="C222" s="35">
        <v>4</v>
      </c>
      <c r="D222" s="35">
        <f>+B222+C222</f>
        <v>11</v>
      </c>
      <c r="E222" s="35">
        <v>1</v>
      </c>
      <c r="F222" s="35">
        <v>0</v>
      </c>
      <c r="G222" s="35">
        <f>+E222+F222</f>
        <v>1</v>
      </c>
      <c r="H222" s="24">
        <f t="shared" si="65"/>
        <v>14.285714285714285</v>
      </c>
      <c r="I222" s="24">
        <f t="shared" si="65"/>
        <v>0</v>
      </c>
      <c r="J222" s="24">
        <f t="shared" si="65"/>
        <v>9.0909090909090917</v>
      </c>
    </row>
    <row r="223" spans="1:10" ht="12" customHeight="1" x14ac:dyDescent="0.25">
      <c r="A223" s="18" t="s">
        <v>76</v>
      </c>
      <c r="B223" s="35">
        <v>3</v>
      </c>
      <c r="C223" s="35">
        <v>8</v>
      </c>
      <c r="D223" s="35">
        <f>+B223+C223</f>
        <v>11</v>
      </c>
      <c r="E223" s="35">
        <v>2</v>
      </c>
      <c r="F223" s="35">
        <v>7</v>
      </c>
      <c r="G223" s="35">
        <f>+E223+F223</f>
        <v>9</v>
      </c>
      <c r="H223" s="24">
        <f t="shared" si="65"/>
        <v>66.666666666666657</v>
      </c>
      <c r="I223" s="24">
        <f t="shared" si="65"/>
        <v>87.5</v>
      </c>
      <c r="J223" s="24">
        <f t="shared" si="65"/>
        <v>81.818181818181827</v>
      </c>
    </row>
    <row r="224" spans="1:10" ht="12" customHeight="1" x14ac:dyDescent="0.25">
      <c r="A224" s="18" t="s">
        <v>75</v>
      </c>
      <c r="B224" s="35">
        <v>7</v>
      </c>
      <c r="C224" s="35">
        <v>14</v>
      </c>
      <c r="D224" s="35">
        <f>+B224+C224</f>
        <v>21</v>
      </c>
      <c r="E224" s="35">
        <v>4</v>
      </c>
      <c r="F224" s="35">
        <v>4</v>
      </c>
      <c r="G224" s="35">
        <f>+E224+F224</f>
        <v>8</v>
      </c>
      <c r="H224" s="24">
        <f t="shared" si="65"/>
        <v>57.142857142857139</v>
      </c>
      <c r="I224" s="24">
        <f t="shared" si="65"/>
        <v>28.571428571428569</v>
      </c>
      <c r="J224" s="24">
        <f t="shared" si="65"/>
        <v>38.095238095238095</v>
      </c>
    </row>
    <row r="225" spans="1:10" ht="12" customHeight="1" x14ac:dyDescent="0.25">
      <c r="A225" s="18" t="s">
        <v>74</v>
      </c>
      <c r="B225" s="35">
        <v>6</v>
      </c>
      <c r="C225" s="35">
        <v>24</v>
      </c>
      <c r="D225" s="35">
        <f>+B225+C225</f>
        <v>30</v>
      </c>
      <c r="E225" s="35">
        <v>2</v>
      </c>
      <c r="F225" s="35">
        <v>13</v>
      </c>
      <c r="G225" s="35">
        <f>+E225+F225</f>
        <v>15</v>
      </c>
      <c r="H225" s="24">
        <f t="shared" si="65"/>
        <v>33.333333333333329</v>
      </c>
      <c r="I225" s="24">
        <f t="shared" si="65"/>
        <v>54.166666666666664</v>
      </c>
      <c r="J225" s="24">
        <f t="shared" si="65"/>
        <v>50</v>
      </c>
    </row>
    <row r="226" spans="1:10" ht="12" customHeight="1" x14ac:dyDescent="0.25">
      <c r="A226" s="31" t="s">
        <v>56</v>
      </c>
      <c r="B226" s="16">
        <f t="shared" ref="B226:G226" si="70">SUM(B227:B228)</f>
        <v>20</v>
      </c>
      <c r="C226" s="16">
        <f t="shared" si="70"/>
        <v>66</v>
      </c>
      <c r="D226" s="16">
        <f t="shared" si="70"/>
        <v>86</v>
      </c>
      <c r="E226" s="16">
        <f t="shared" si="70"/>
        <v>11</v>
      </c>
      <c r="F226" s="16">
        <f t="shared" si="70"/>
        <v>48</v>
      </c>
      <c r="G226" s="16">
        <f t="shared" si="70"/>
        <v>59</v>
      </c>
      <c r="H226" s="42">
        <f t="shared" si="65"/>
        <v>55.000000000000007</v>
      </c>
      <c r="I226" s="42">
        <f t="shared" si="65"/>
        <v>72.727272727272734</v>
      </c>
      <c r="J226" s="42">
        <f t="shared" si="65"/>
        <v>68.604651162790702</v>
      </c>
    </row>
    <row r="227" spans="1:10" ht="12" customHeight="1" x14ac:dyDescent="0.25">
      <c r="A227" s="18" t="s">
        <v>69</v>
      </c>
      <c r="B227" s="35">
        <v>8</v>
      </c>
      <c r="C227" s="35">
        <v>15</v>
      </c>
      <c r="D227" s="35">
        <f>+B227+C227</f>
        <v>23</v>
      </c>
      <c r="E227" s="35">
        <v>2</v>
      </c>
      <c r="F227" s="35">
        <v>8</v>
      </c>
      <c r="G227" s="35">
        <f>+E227+F227</f>
        <v>10</v>
      </c>
      <c r="H227" s="24">
        <f t="shared" si="65"/>
        <v>25</v>
      </c>
      <c r="I227" s="24">
        <f t="shared" si="65"/>
        <v>53.333333333333336</v>
      </c>
      <c r="J227" s="24">
        <f t="shared" si="65"/>
        <v>43.478260869565219</v>
      </c>
    </row>
    <row r="228" spans="1:10" ht="12" customHeight="1" x14ac:dyDescent="0.25">
      <c r="A228" s="18" t="s">
        <v>68</v>
      </c>
      <c r="B228" s="35">
        <v>12</v>
      </c>
      <c r="C228" s="35">
        <v>51</v>
      </c>
      <c r="D228" s="35">
        <f>+B228+C228</f>
        <v>63</v>
      </c>
      <c r="E228" s="35">
        <v>9</v>
      </c>
      <c r="F228" s="35">
        <v>40</v>
      </c>
      <c r="G228" s="35">
        <f>+E228+F228</f>
        <v>49</v>
      </c>
      <c r="H228" s="24">
        <f t="shared" si="65"/>
        <v>75</v>
      </c>
      <c r="I228" s="24">
        <f t="shared" si="65"/>
        <v>78.431372549019613</v>
      </c>
      <c r="J228" s="24">
        <f t="shared" si="65"/>
        <v>77.777777777777786</v>
      </c>
    </row>
    <row r="229" spans="1:10" ht="12" customHeight="1" x14ac:dyDescent="0.25">
      <c r="A229" s="31" t="s">
        <v>11</v>
      </c>
      <c r="B229" s="16">
        <f t="shared" ref="B229:G229" si="71">SUM(B230:B233)</f>
        <v>90</v>
      </c>
      <c r="C229" s="16">
        <f t="shared" si="71"/>
        <v>70</v>
      </c>
      <c r="D229" s="16">
        <f t="shared" si="71"/>
        <v>160</v>
      </c>
      <c r="E229" s="16">
        <f t="shared" si="71"/>
        <v>22</v>
      </c>
      <c r="F229" s="16">
        <f t="shared" si="71"/>
        <v>23</v>
      </c>
      <c r="G229" s="16">
        <f t="shared" si="71"/>
        <v>45</v>
      </c>
      <c r="H229" s="42">
        <f t="shared" si="65"/>
        <v>24.444444444444443</v>
      </c>
      <c r="I229" s="42">
        <f t="shared" si="65"/>
        <v>32.857142857142854</v>
      </c>
      <c r="J229" s="42">
        <f t="shared" si="65"/>
        <v>28.125</v>
      </c>
    </row>
    <row r="230" spans="1:10" ht="12" customHeight="1" x14ac:dyDescent="0.25">
      <c r="A230" s="18" t="s">
        <v>146</v>
      </c>
      <c r="B230" s="35">
        <v>21</v>
      </c>
      <c r="C230" s="35">
        <v>18</v>
      </c>
      <c r="D230" s="35">
        <f>+B230+C230</f>
        <v>39</v>
      </c>
      <c r="E230" s="35">
        <v>6</v>
      </c>
      <c r="F230" s="35">
        <v>8</v>
      </c>
      <c r="G230" s="35">
        <f>+E230+F230</f>
        <v>14</v>
      </c>
      <c r="H230" s="24">
        <f t="shared" si="65"/>
        <v>28.571428571428569</v>
      </c>
      <c r="I230" s="24">
        <f t="shared" si="65"/>
        <v>44.444444444444443</v>
      </c>
      <c r="J230" s="24">
        <f t="shared" si="65"/>
        <v>35.897435897435898</v>
      </c>
    </row>
    <row r="231" spans="1:10" ht="12" customHeight="1" x14ac:dyDescent="0.25">
      <c r="A231" s="18" t="s">
        <v>67</v>
      </c>
      <c r="B231" s="35">
        <v>25</v>
      </c>
      <c r="C231" s="35">
        <v>11</v>
      </c>
      <c r="D231" s="35">
        <f>+B231+C231</f>
        <v>36</v>
      </c>
      <c r="E231" s="35">
        <v>4</v>
      </c>
      <c r="F231" s="35">
        <v>4</v>
      </c>
      <c r="G231" s="35">
        <f>+E231+F231</f>
        <v>8</v>
      </c>
      <c r="H231" s="24">
        <f t="shared" si="65"/>
        <v>16</v>
      </c>
      <c r="I231" s="24">
        <f t="shared" si="65"/>
        <v>36.363636363636367</v>
      </c>
      <c r="J231" s="24">
        <f t="shared" si="65"/>
        <v>22.222222222222221</v>
      </c>
    </row>
    <row r="232" spans="1:10" ht="12" customHeight="1" x14ac:dyDescent="0.25">
      <c r="A232" s="18" t="s">
        <v>147</v>
      </c>
      <c r="B232" s="35">
        <v>14</v>
      </c>
      <c r="C232" s="35">
        <v>8</v>
      </c>
      <c r="D232" s="35">
        <f>+B232+C232</f>
        <v>22</v>
      </c>
      <c r="E232" s="35">
        <v>9</v>
      </c>
      <c r="F232" s="35">
        <v>4</v>
      </c>
      <c r="G232" s="35">
        <f>+E232+F232</f>
        <v>13</v>
      </c>
      <c r="H232" s="24">
        <f t="shared" si="65"/>
        <v>64.285714285714292</v>
      </c>
      <c r="I232" s="24">
        <f t="shared" si="65"/>
        <v>50</v>
      </c>
      <c r="J232" s="24">
        <f t="shared" si="65"/>
        <v>59.090909090909093</v>
      </c>
    </row>
    <row r="233" spans="1:10" ht="12" customHeight="1" x14ac:dyDescent="0.25">
      <c r="A233" s="18" t="s">
        <v>66</v>
      </c>
      <c r="B233" s="35">
        <v>30</v>
      </c>
      <c r="C233" s="35">
        <v>33</v>
      </c>
      <c r="D233" s="35">
        <f>+B233+C233</f>
        <v>63</v>
      </c>
      <c r="E233" s="35">
        <v>3</v>
      </c>
      <c r="F233" s="35">
        <v>7</v>
      </c>
      <c r="G233" s="35">
        <f>+E233+F233</f>
        <v>10</v>
      </c>
      <c r="H233" s="24">
        <f t="shared" si="65"/>
        <v>10</v>
      </c>
      <c r="I233" s="24">
        <f t="shared" si="65"/>
        <v>21.212121212121211</v>
      </c>
      <c r="J233" s="24">
        <f t="shared" si="65"/>
        <v>15.873015873015872</v>
      </c>
    </row>
    <row r="234" spans="1:10" ht="12" customHeight="1" x14ac:dyDescent="0.25">
      <c r="A234" s="2" t="s">
        <v>49</v>
      </c>
      <c r="B234" s="40">
        <f t="shared" ref="B234:G234" si="72">B8+B107+B199</f>
        <v>3550</v>
      </c>
      <c r="C234" s="40">
        <f t="shared" si="72"/>
        <v>5281</v>
      </c>
      <c r="D234" s="40">
        <f t="shared" si="72"/>
        <v>8831</v>
      </c>
      <c r="E234" s="40">
        <f t="shared" si="72"/>
        <v>2117</v>
      </c>
      <c r="F234" s="40">
        <f t="shared" si="72"/>
        <v>3535</v>
      </c>
      <c r="G234" s="40">
        <f t="shared" si="72"/>
        <v>5652</v>
      </c>
      <c r="H234" s="40">
        <f t="shared" si="65"/>
        <v>59.633802816901408</v>
      </c>
      <c r="I234" s="40">
        <f t="shared" si="65"/>
        <v>66.938079909108126</v>
      </c>
      <c r="J234" s="40">
        <f t="shared" si="65"/>
        <v>64.001811799343216</v>
      </c>
    </row>
    <row r="235" spans="1:10" ht="12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12" customHeight="1" x14ac:dyDescent="0.25">
      <c r="A236" s="17" t="s">
        <v>7</v>
      </c>
      <c r="B236" s="17"/>
      <c r="C236" s="17"/>
      <c r="D236" s="17"/>
      <c r="E236" s="1"/>
      <c r="F236" s="1"/>
      <c r="G236" s="1"/>
      <c r="H236" s="1"/>
      <c r="I236" s="1"/>
      <c r="J236" s="17"/>
    </row>
    <row r="237" spans="1:10" x14ac:dyDescent="0.25">
      <c r="A237" s="17"/>
      <c r="B237" s="17"/>
      <c r="C237" s="17"/>
      <c r="D237" s="17"/>
      <c r="E237" s="1"/>
      <c r="F237" s="1"/>
      <c r="G237" s="1"/>
      <c r="H237" s="1"/>
      <c r="I237" s="1"/>
      <c r="J237" s="17"/>
    </row>
    <row r="238" spans="1:10" ht="24" customHeight="1" x14ac:dyDescent="0.25">
      <c r="A238" s="30" t="s">
        <v>153</v>
      </c>
      <c r="B238" s="76" t="s">
        <v>167</v>
      </c>
      <c r="C238" s="76"/>
      <c r="D238" s="76"/>
      <c r="E238" s="76"/>
      <c r="F238" s="76"/>
      <c r="G238" s="76"/>
      <c r="H238" s="76"/>
      <c r="I238" s="76"/>
      <c r="J238" s="76"/>
    </row>
    <row r="239" spans="1:10" x14ac:dyDescent="0.25">
      <c r="A239" s="30" t="s">
        <v>154</v>
      </c>
      <c r="B239" s="76" t="s">
        <v>168</v>
      </c>
      <c r="C239" s="76"/>
      <c r="D239" s="76"/>
      <c r="E239" s="76"/>
      <c r="F239" s="76"/>
      <c r="G239" s="76"/>
      <c r="H239" s="76"/>
      <c r="I239" s="76"/>
      <c r="J239" s="76"/>
    </row>
    <row r="240" spans="1:10" x14ac:dyDescent="0.25">
      <c r="A240" s="17"/>
      <c r="B240" s="76"/>
      <c r="C240" s="76"/>
      <c r="D240" s="76"/>
      <c r="E240" s="76"/>
      <c r="F240" s="76"/>
      <c r="G240" s="76"/>
      <c r="H240" s="76"/>
      <c r="I240" s="76"/>
      <c r="J240" s="76"/>
    </row>
    <row r="241" spans="1:10" x14ac:dyDescent="0.25">
      <c r="A241" s="17"/>
      <c r="B241" s="17"/>
      <c r="C241" s="17"/>
      <c r="D241" s="17"/>
      <c r="E241" s="17"/>
      <c r="F241" s="17"/>
      <c r="G241" s="17"/>
      <c r="H241" s="17"/>
      <c r="I241" s="17"/>
      <c r="J241" s="17"/>
    </row>
    <row r="242" spans="1:10" x14ac:dyDescent="0.25">
      <c r="A242" s="77" t="s">
        <v>149</v>
      </c>
      <c r="B242" s="78" t="s">
        <v>155</v>
      </c>
      <c r="C242" s="78"/>
      <c r="D242" s="78"/>
      <c r="E242" s="78"/>
      <c r="F242" s="17"/>
      <c r="G242" s="21"/>
      <c r="H242" s="21"/>
      <c r="I242" s="21"/>
      <c r="J242" s="17"/>
    </row>
    <row r="243" spans="1:10" x14ac:dyDescent="0.25">
      <c r="A243" s="77"/>
      <c r="B243" s="79" t="s">
        <v>156</v>
      </c>
      <c r="C243" s="79"/>
      <c r="D243" s="79"/>
      <c r="E243" s="79"/>
      <c r="F243" s="17"/>
      <c r="G243" s="21"/>
      <c r="H243" s="21"/>
      <c r="I243" s="21"/>
      <c r="J243" s="17"/>
    </row>
    <row r="244" spans="1:10" x14ac:dyDescent="0.25">
      <c r="A244" s="17"/>
      <c r="B244" s="17"/>
      <c r="C244" s="17"/>
      <c r="D244" s="17"/>
      <c r="E244" s="17"/>
      <c r="F244" s="17"/>
      <c r="G244" s="21"/>
      <c r="H244" s="21"/>
      <c r="I244" s="21"/>
      <c r="J244" s="17"/>
    </row>
    <row r="245" spans="1:10" x14ac:dyDescent="0.25">
      <c r="A245" s="17"/>
      <c r="B245" s="17" t="s">
        <v>148</v>
      </c>
      <c r="C245" s="17"/>
      <c r="D245" s="17"/>
      <c r="E245" s="17"/>
      <c r="F245" s="17"/>
      <c r="G245" s="21"/>
      <c r="H245" s="21"/>
      <c r="I245" s="21"/>
      <c r="J245" s="17"/>
    </row>
  </sheetData>
  <mergeCells count="10">
    <mergeCell ref="B239:J240"/>
    <mergeCell ref="A242:A243"/>
    <mergeCell ref="B242:E242"/>
    <mergeCell ref="B243:E243"/>
    <mergeCell ref="A4:J4"/>
    <mergeCell ref="A6:A7"/>
    <mergeCell ref="B6:D6"/>
    <mergeCell ref="E6:G6"/>
    <mergeCell ref="H6:J6"/>
    <mergeCell ref="B238:J238"/>
  </mergeCells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1 pla est </vt:lpstr>
      <vt:lpstr>27 Egresados y Titulados OK</vt:lpstr>
      <vt:lpstr>'1 pla est '!Área_de_impresión</vt:lpstr>
      <vt:lpstr>'27 Egresados y Titulados OK'!Área_de_impresión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Carina</cp:lastModifiedBy>
  <cp:lastPrinted>2025-02-20T16:37:47Z</cp:lastPrinted>
  <dcterms:created xsi:type="dcterms:W3CDTF">2005-02-17T09:13:59Z</dcterms:created>
  <dcterms:modified xsi:type="dcterms:W3CDTF">2025-02-24T19:43:33Z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b7a56952-955d-4879-a349-0308a9c4fb77</vt:lpwstr>
  </property>
</Properties>
</file>