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3A44F521-56D0-4AD7-861B-8C71558F2D0A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4 Acreditados " sheetId="40111" r:id="rId1"/>
    <sheet name="27 Egresados y Titulados OK" sheetId="39587" state="hidden" r:id="rId2"/>
  </sheets>
  <definedNames>
    <definedName name="_xlnm._FilterDatabase" localSheetId="0" hidden="1">'4 Acreditados '!#REF!</definedName>
    <definedName name="a" localSheetId="1">#REF!</definedName>
    <definedName name="a" localSheetId="0">#REF!</definedName>
    <definedName name="a">#REF!</definedName>
    <definedName name="aA" localSheetId="1">#REF!</definedName>
    <definedName name="aA" localSheetId="0">#REF!</definedName>
    <definedName name="aA">#REF!</definedName>
    <definedName name="aA0" localSheetId="1">#REF!</definedName>
    <definedName name="aA0" localSheetId="0">#REF!</definedName>
    <definedName name="aA0">#REF!</definedName>
    <definedName name="ab" localSheetId="1">#REF!</definedName>
    <definedName name="ab" localSheetId="0">#REF!</definedName>
    <definedName name="ab">#REF!</definedName>
    <definedName name="aba" localSheetId="1">#REF!</definedName>
    <definedName name="aba" localSheetId="0">#REF!</definedName>
    <definedName name="aba">#REF!</definedName>
    <definedName name="adr" localSheetId="1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1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1">#REF!</definedName>
    <definedName name="Años_préstamo" localSheetId="0">#REF!</definedName>
    <definedName name="Años_préstamo">#REF!</definedName>
    <definedName name="_xlnm.Print_Area" localSheetId="1">'27 Egresados y Titulados OK'!$A$4:$J$236</definedName>
    <definedName name="_xlnm.Print_Area" localSheetId="0">'4 Acreditados '!$A$4:$K$408</definedName>
    <definedName name="as" localSheetId="1">#REF!</definedName>
    <definedName name="as" localSheetId="0">#REF!</definedName>
    <definedName name="as">#REF!</definedName>
    <definedName name="asa" localSheetId="1">#REF!</definedName>
    <definedName name="asa" localSheetId="0">#REF!</definedName>
    <definedName name="asa">#REF!</definedName>
    <definedName name="asanchez" localSheetId="1">#REF!</definedName>
    <definedName name="asanchez" localSheetId="0">#REF!</definedName>
    <definedName name="asanchez">#REF!</definedName>
    <definedName name="asasa" localSheetId="1">#REF!</definedName>
    <definedName name="asasa" localSheetId="0">#REF!</definedName>
    <definedName name="asasa">#REF!</definedName>
    <definedName name="asdasa" localSheetId="1">#REF!</definedName>
    <definedName name="asdasa" localSheetId="0">#REF!</definedName>
    <definedName name="asdasa">#REF!</definedName>
    <definedName name="asdsa" localSheetId="1">#REF!</definedName>
    <definedName name="asdsa" localSheetId="0">#REF!</definedName>
    <definedName name="asdsa">#REF!</definedName>
    <definedName name="asdsa1" localSheetId="1">#REF!</definedName>
    <definedName name="asdsa1" localSheetId="0">#REF!</definedName>
    <definedName name="asdsa1">#REF!</definedName>
    <definedName name="_xlnm.Database" localSheetId="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1">#REF!</definedName>
    <definedName name="c_canalizacion" localSheetId="0">#REF!</definedName>
    <definedName name="c_canalizacion">#REF!</definedName>
    <definedName name="c_canalizacion_3" localSheetId="1">#REF!</definedName>
    <definedName name="c_canalizacion_3" localSheetId="0">#REF!</definedName>
    <definedName name="c_canalizacion_3">#REF!</definedName>
    <definedName name="c_canalizacion_4" localSheetId="1">#REF!</definedName>
    <definedName name="c_canalizacion_4" localSheetId="0">#REF!</definedName>
    <definedName name="c_canalizacion_4">#REF!</definedName>
    <definedName name="c_canalizacion_5" localSheetId="1">#REF!</definedName>
    <definedName name="c_canalizacion_5" localSheetId="0">#REF!</definedName>
    <definedName name="c_canalizacion_5">#REF!</definedName>
    <definedName name="c_canalizacion1" localSheetId="1">#REF!</definedName>
    <definedName name="c_canalizacion1" localSheetId="0">#REF!</definedName>
    <definedName name="c_canalizacion1">#REF!</definedName>
    <definedName name="c_emprendedores_prospecto_NOUN1" localSheetId="1">#REF!</definedName>
    <definedName name="c_emprendedores_prospecto_NOUN1" localSheetId="0">#REF!</definedName>
    <definedName name="c_emprendedores_prospecto_NOUN1">#REF!</definedName>
    <definedName name="c_emprendedores_prospecto_NOUNI" localSheetId="1">#REF!</definedName>
    <definedName name="c_emprendedores_prospecto_NOUNI" localSheetId="0">#REF!</definedName>
    <definedName name="c_emprendedores_prospecto_NOUNI">#REF!</definedName>
    <definedName name="c_emprendedores_prospecto_NOUNI_3" localSheetId="1">#REF!</definedName>
    <definedName name="c_emprendedores_prospecto_NOUNI_3" localSheetId="0">#REF!</definedName>
    <definedName name="c_emprendedores_prospecto_NOUNI_3">#REF!</definedName>
    <definedName name="c_emprendedores_prospecto_NOUNI_4" localSheetId="1">#REF!</definedName>
    <definedName name="c_emprendedores_prospecto_NOUNI_4" localSheetId="0">#REF!</definedName>
    <definedName name="c_emprendedores_prospecto_NOUNI_4">#REF!</definedName>
    <definedName name="c_emprendedores_prospecto_NOUNI_5" localSheetId="1">#REF!</definedName>
    <definedName name="c_emprendedores_prospecto_NOUNI_5" localSheetId="0">#REF!</definedName>
    <definedName name="c_emprendedores_prospecto_NOUNI_5">#REF!</definedName>
    <definedName name="c_emprendedores_prospecto_UNI" localSheetId="1">#REF!</definedName>
    <definedName name="c_emprendedores_prospecto_UNI" localSheetId="0">#REF!</definedName>
    <definedName name="c_emprendedores_prospecto_UNI">#REF!</definedName>
    <definedName name="c_emprendedores_prospecto_UNI_3" localSheetId="1">#REF!</definedName>
    <definedName name="c_emprendedores_prospecto_UNI_3" localSheetId="0">#REF!</definedName>
    <definedName name="c_emprendedores_prospecto_UNI_3">#REF!</definedName>
    <definedName name="c_emprendedores_prospecto_UNI_4" localSheetId="1">#REF!</definedName>
    <definedName name="c_emprendedores_prospecto_UNI_4" localSheetId="0">#REF!</definedName>
    <definedName name="c_emprendedores_prospecto_UNI_4">#REF!</definedName>
    <definedName name="c_emprendedores_prospecto_UNI_5" localSheetId="1">#REF!</definedName>
    <definedName name="c_emprendedores_prospecto_UNI_5" localSheetId="0">#REF!</definedName>
    <definedName name="c_emprendedores_prospecto_UNI_5">#REF!</definedName>
    <definedName name="c_emprendedores_prospecto_UNI1" localSheetId="1">#REF!</definedName>
    <definedName name="c_emprendedores_prospecto_UNI1" localSheetId="0">#REF!</definedName>
    <definedName name="c_emprendedores_prospecto_UNI1">#REF!</definedName>
    <definedName name="c_empresas_visitadas" localSheetId="1">#REF!</definedName>
    <definedName name="c_empresas_visitadas" localSheetId="0">#REF!</definedName>
    <definedName name="c_empresas_visitadas">#REF!</definedName>
    <definedName name="c_empresas_visitadas_3" localSheetId="1">#REF!</definedName>
    <definedName name="c_empresas_visitadas_3" localSheetId="0">#REF!</definedName>
    <definedName name="c_empresas_visitadas_3">#REF!</definedName>
    <definedName name="c_empresas_visitadas_4" localSheetId="1">#REF!</definedName>
    <definedName name="c_empresas_visitadas_4" localSheetId="0">#REF!</definedName>
    <definedName name="c_empresas_visitadas_4">#REF!</definedName>
    <definedName name="c_empresas_visitadas_5" localSheetId="1">#REF!</definedName>
    <definedName name="c_empresas_visitadas_5" localSheetId="0">#REF!</definedName>
    <definedName name="c_empresas_visitadas_5">#REF!</definedName>
    <definedName name="c_empresas_visitadas1" localSheetId="1">#REF!</definedName>
    <definedName name="c_empresas_visitadas1" localSheetId="0">#REF!</definedName>
    <definedName name="c_empresas_visitadas1">#REF!</definedName>
    <definedName name="c_generales" localSheetId="1">#REF!</definedName>
    <definedName name="c_generales" localSheetId="0">#REF!</definedName>
    <definedName name="c_generales">#REF!</definedName>
    <definedName name="c_generales_3" localSheetId="1">#REF!</definedName>
    <definedName name="c_generales_3" localSheetId="0">#REF!</definedName>
    <definedName name="c_generales_3">#REF!</definedName>
    <definedName name="c_generales_4" localSheetId="1">#REF!</definedName>
    <definedName name="c_generales_4" localSheetId="0">#REF!</definedName>
    <definedName name="c_generales_4">#REF!</definedName>
    <definedName name="c_generales_5" localSheetId="1">#REF!</definedName>
    <definedName name="c_generales_5" localSheetId="0">#REF!</definedName>
    <definedName name="c_generales_5">#REF!</definedName>
    <definedName name="C_hola" localSheetId="1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1">#REF!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1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1">#REF!</definedName>
    <definedName name="Datos" localSheetId="0">#REF!</definedName>
    <definedName name="Datos">#REF!</definedName>
    <definedName name="dd" localSheetId="1">#REF!</definedName>
    <definedName name="dd" localSheetId="0">#REF!</definedName>
    <definedName name="dd">#REF!</definedName>
    <definedName name="DE" localSheetId="1">#REF!</definedName>
    <definedName name="DE" localSheetId="0">#REF!</definedName>
    <definedName name="DE">#REF!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 localSheetId="0">DATE(YEAR('4 Acreditados '!Inicio_prestamo),MONTH('4 Acreditados '!Inicio_prestamo)+Payment_Number,DAY('4 Acreditados '!Inicio_prestamo))</definedName>
    <definedName name="Día_de_pago">DATE(YEAR(Inicio_prestamo),MONTH(Inicio_prestamo)+Payment_Number,DAY(Inicio_prestamo))</definedName>
    <definedName name="drhseleccion" localSheetId="1">#REF!</definedName>
    <definedName name="drhseleccion" localSheetId="0">#REF!</definedName>
    <definedName name="drhseleccion">#REF!</definedName>
    <definedName name="e" localSheetId="1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1">#REF!</definedName>
    <definedName name="extension" localSheetId="0">#REF!</definedName>
    <definedName name="extension">#REF!</definedName>
    <definedName name="Fecha_de_pago" localSheetId="1">#REF!</definedName>
    <definedName name="Fecha_de_pago" localSheetId="0">#REF!</definedName>
    <definedName name="Fecha_de_pago">#REF!</definedName>
    <definedName name="ff" localSheetId="1">#REF!</definedName>
    <definedName name="ff" localSheetId="0">#REF!</definedName>
    <definedName name="ff">#REF!</definedName>
    <definedName name="Fila_de_encabezado">ROW(#REF!)</definedName>
    <definedName name="HHHHH" localSheetId="1">#REF!</definedName>
    <definedName name="HHHHH" localSheetId="0">#REF!</definedName>
    <definedName name="HHHHH">#REF!</definedName>
    <definedName name="hol" localSheetId="1">#REF!</definedName>
    <definedName name="hol" localSheetId="0">#REF!</definedName>
    <definedName name="hol">#REF!</definedName>
    <definedName name="hola" localSheetId="1">#REF!</definedName>
    <definedName name="hola" localSheetId="0">#REF!</definedName>
    <definedName name="hola">#REF!</definedName>
    <definedName name="holdf" localSheetId="1">#REF!</definedName>
    <definedName name="holdf" localSheetId="0">#REF!</definedName>
    <definedName name="holdf">#REF!</definedName>
    <definedName name="hoollaaaaa" localSheetId="1">#REF!</definedName>
    <definedName name="hoollaaaaa" localSheetId="0">#REF!</definedName>
    <definedName name="hoollaaaaa">#REF!</definedName>
    <definedName name="hshssdgh" localSheetId="1">#REF!</definedName>
    <definedName name="hshssdgh" localSheetId="0">#REF!</definedName>
    <definedName name="hshssdgh">#REF!</definedName>
    <definedName name="Importe_del_préstamo" localSheetId="1">#REF!</definedName>
    <definedName name="Importe_del_préstamo" localSheetId="0">#REF!</definedName>
    <definedName name="Importe_del_préstamo">#REF!</definedName>
    <definedName name="Impresión_completa" localSheetId="1">#REF!</definedName>
    <definedName name="Impresión_completa" localSheetId="0">#REF!</definedName>
    <definedName name="Impresión_completa">#REF!</definedName>
    <definedName name="INGRESO" localSheetId="1">#REF!</definedName>
    <definedName name="INGRESO" localSheetId="0">#REF!</definedName>
    <definedName name="INGRESO">#REF!</definedName>
    <definedName name="Inicio_prestamo" localSheetId="1">#REF!</definedName>
    <definedName name="Inicio_prestamo" localSheetId="0">#REF!</definedName>
    <definedName name="Inicio_prestamo">#REF!</definedName>
    <definedName name="Int" localSheetId="1">#REF!</definedName>
    <definedName name="Int" localSheetId="0">#REF!</definedName>
    <definedName name="Int">#REF!</definedName>
    <definedName name="Int_acum" localSheetId="1">#REF!</definedName>
    <definedName name="Int_acum" localSheetId="0">#REF!</definedName>
    <definedName name="Int_acum">#REF!</definedName>
    <definedName name="Interés_total" localSheetId="1">#REF!</definedName>
    <definedName name="Interés_total" localSheetId="0">#REF!</definedName>
    <definedName name="Interés_total">#REF!</definedName>
    <definedName name="jkqawsñqol" localSheetId="1">#REF!</definedName>
    <definedName name="jkqawsñqol" localSheetId="0">#REF!</definedName>
    <definedName name="jkqawsñqol">#REF!</definedName>
    <definedName name="jksjksñlksñlksñl" localSheetId="1">#REF!</definedName>
    <definedName name="jksjksñlksñlksñl" localSheetId="0">#REF!</definedName>
    <definedName name="jksjksñlksñlksñl">#REF!</definedName>
    <definedName name="JLKAslkaslk" localSheetId="1">#REF!</definedName>
    <definedName name="JLKAslkaslk" localSheetId="0">#REF!</definedName>
    <definedName name="JLKAslkaslk">#REF!</definedName>
    <definedName name="jsjsjh" localSheetId="1">#REF!</definedName>
    <definedName name="jsjsjh" localSheetId="0">#REF!</definedName>
    <definedName name="jsjsjh">#REF!</definedName>
    <definedName name="kauakja" localSheetId="1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1">#REF!</definedName>
    <definedName name="kljkiski" localSheetId="0">#REF!</definedName>
    <definedName name="kljkiski">#REF!</definedName>
    <definedName name="ksjlkslkslk" localSheetId="1">#REF!</definedName>
    <definedName name="ksjlkslkslk" localSheetId="0">#REF!</definedName>
    <definedName name="ksjlkslkslk">#REF!</definedName>
    <definedName name="liz" localSheetId="1">#REF!</definedName>
    <definedName name="liz" localSheetId="0">#REF!</definedName>
    <definedName name="liz">#REF!</definedName>
    <definedName name="lkñlññ" localSheetId="1">#REF!</definedName>
    <definedName name="lkñlññ" localSheetId="0">#REF!</definedName>
    <definedName name="lkñlññ">#REF!</definedName>
    <definedName name="lkñpñ" localSheetId="1">#REF!</definedName>
    <definedName name="lkñpñ" localSheetId="0">#REF!</definedName>
    <definedName name="lkñpñ">#REF!</definedName>
    <definedName name="lkplp" localSheetId="1">#REF!</definedName>
    <definedName name="lkplp" localSheetId="0">#REF!</definedName>
    <definedName name="lkplp">#REF!</definedName>
    <definedName name="lkslksdksdlk" localSheetId="1">#REF!</definedName>
    <definedName name="lkslksdksdlk" localSheetId="0">#REF!</definedName>
    <definedName name="lkslksdksdlk">#REF!</definedName>
    <definedName name="lkslkskslk" localSheetId="1">#REF!</definedName>
    <definedName name="lkslkskslk" localSheetId="0">#REF!</definedName>
    <definedName name="lkslkskslk">#REF!</definedName>
    <definedName name="llll" localSheetId="1">#REF!</definedName>
    <definedName name="llll" localSheetId="0">#REF!</definedName>
    <definedName name="llll">#REF!</definedName>
    <definedName name="llsikms" localSheetId="1">#REF!</definedName>
    <definedName name="llsikms" localSheetId="0">#REF!</definedName>
    <definedName name="llsikms">#REF!</definedName>
    <definedName name="lolol" localSheetId="1">#REF!</definedName>
    <definedName name="lolol" localSheetId="0">#REF!</definedName>
    <definedName name="lolol">#REF!</definedName>
    <definedName name="lucia15" localSheetId="1">#REF!</definedName>
    <definedName name="lucia15" localSheetId="0">#REF!</definedName>
    <definedName name="lucia15">#REF!</definedName>
    <definedName name="lucia155" localSheetId="1">#REF!</definedName>
    <definedName name="lucia155" localSheetId="0">#REF!</definedName>
    <definedName name="lucia155">#REF!</definedName>
    <definedName name="manej" localSheetId="1">#REF!</definedName>
    <definedName name="manej" localSheetId="0">#REF!</definedName>
    <definedName name="manej">#REF!</definedName>
    <definedName name="MATRICULA" localSheetId="1">#REF!</definedName>
    <definedName name="MATRICULA" localSheetId="0">#REF!</definedName>
    <definedName name="MATRICULA">#REF!</definedName>
    <definedName name="MATRÍCULA" localSheetId="1">#REF!</definedName>
    <definedName name="MATRÍCULA" localSheetId="0">#REF!</definedName>
    <definedName name="MATRÍCULA">#REF!</definedName>
    <definedName name="MATRICULAINCORP" localSheetId="1">#REF!</definedName>
    <definedName name="MATRICULAINCORP" localSheetId="0">#REF!</definedName>
    <definedName name="MATRICULAINCORP">#REF!</definedName>
    <definedName name="naaaa" localSheetId="1">#REF!</definedName>
    <definedName name="naaaa" localSheetId="0">#REF!</definedName>
    <definedName name="naaaa">#REF!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1">#REF!</definedName>
    <definedName name="njuju" localSheetId="0">#REF!</definedName>
    <definedName name="njuju">#REF!</definedName>
    <definedName name="no" localSheetId="1">#REF!</definedName>
    <definedName name="no" localSheetId="0">#REF!</definedName>
    <definedName name="no">#REF!</definedName>
    <definedName name="nooo" localSheetId="1">#REF!</definedName>
    <definedName name="nooo" localSheetId="0">#REF!</definedName>
    <definedName name="nooo">#REF!</definedName>
    <definedName name="Núm_de_pago" localSheetId="1">#REF!</definedName>
    <definedName name="Núm_de_pago" localSheetId="0">#REF!</definedName>
    <definedName name="Núm_de_pago">#REF!</definedName>
    <definedName name="Núm_pagos_al_año" localSheetId="1">#REF!</definedName>
    <definedName name="Núm_pagos_al_año" localSheetId="0">#REF!</definedName>
    <definedName name="Núm_pagos_al_año">#REF!</definedName>
    <definedName name="Número_de_pagos" localSheetId="1">MATCH(0.01,'27 Egresados y Titulados OK'!Saldo_final,-1)+1</definedName>
    <definedName name="Número_de_pagos" localSheetId="0">MATCH(0.01,'4 Acreditados '!Saldo_final,-1)+1</definedName>
    <definedName name="Número_de_pagos">MATCH(0.01,Saldo_final,-1)+1</definedName>
    <definedName name="ñloolo" localSheetId="1">#REF!</definedName>
    <definedName name="ñloolo" localSheetId="0">#REF!</definedName>
    <definedName name="ñloolo">#REF!</definedName>
    <definedName name="ñlsdlkdklk" localSheetId="1">#REF!</definedName>
    <definedName name="ñlsdlkdklk" localSheetId="0">#REF!</definedName>
    <definedName name="ñlsdlkdklk">#REF!</definedName>
    <definedName name="ñp.pñ" localSheetId="1">#REF!</definedName>
    <definedName name="ñp.pñ" localSheetId="0">#REF!</definedName>
    <definedName name="ñp.pñ">#REF!</definedName>
    <definedName name="ñploi" localSheetId="1">#REF!</definedName>
    <definedName name="ñploi" localSheetId="0">#REF!</definedName>
    <definedName name="ñploi">#REF!</definedName>
    <definedName name="ñplol" localSheetId="1">#REF!</definedName>
    <definedName name="ñplol" localSheetId="0">#REF!</definedName>
    <definedName name="ñplol">#REF!</definedName>
    <definedName name="ñpñññ" localSheetId="1">#REF!</definedName>
    <definedName name="ñpñññ" localSheetId="0">#REF!</definedName>
    <definedName name="ñpñññ">#REF!</definedName>
    <definedName name="okiht" localSheetId="1">#REF!</definedName>
    <definedName name="okiht" localSheetId="0">#REF!</definedName>
    <definedName name="okiht">#REF!</definedName>
    <definedName name="olortrt" localSheetId="1">#REF!</definedName>
    <definedName name="olortrt" localSheetId="0">#REF!</definedName>
    <definedName name="olortrt">#REF!</definedName>
    <definedName name="ooooo" localSheetId="1">#REF!</definedName>
    <definedName name="ooooo" localSheetId="0">#REF!</definedName>
    <definedName name="ooooo">#REF!</definedName>
    <definedName name="P">#N/A</definedName>
    <definedName name="Pago_adicional" localSheetId="1">#REF!</definedName>
    <definedName name="Pago_adicional" localSheetId="0">#REF!</definedName>
    <definedName name="Pago_adicional">#REF!</definedName>
    <definedName name="Pago_mensual_programado" localSheetId="1">#REF!</definedName>
    <definedName name="Pago_mensual_programado" localSheetId="0">#REF!</definedName>
    <definedName name="Pago_mensual_programado">#REF!</definedName>
    <definedName name="Pago_progr" localSheetId="1">#REF!</definedName>
    <definedName name="Pago_progr" localSheetId="0">#REF!</definedName>
    <definedName name="Pago_progr">#REF!</definedName>
    <definedName name="Pago_total" localSheetId="1">#REF!</definedName>
    <definedName name="Pago_total" localSheetId="0">#REF!</definedName>
    <definedName name="Pago_total">#REF!</definedName>
    <definedName name="Pagos_adicionales_programados" localSheetId="1">#REF!</definedName>
    <definedName name="Pagos_adicionales_programados" localSheetId="0">#REF!</definedName>
    <definedName name="Pagos_adicionales_programados">#REF!</definedName>
    <definedName name="PIFI" localSheetId="1">#REF!</definedName>
    <definedName name="PIFI" localSheetId="0">#REF!</definedName>
    <definedName name="PIFI">#REF!</definedName>
    <definedName name="PIFIEMS" localSheetId="1">#REF!</definedName>
    <definedName name="PIFIEMS" localSheetId="0">#REF!</definedName>
    <definedName name="PIFIEMS">#REF!</definedName>
    <definedName name="planeacion" localSheetId="1">#REF!</definedName>
    <definedName name="planeacion" localSheetId="0">#REF!</definedName>
    <definedName name="planeacion">#REF!</definedName>
    <definedName name="pñpolkoi" localSheetId="1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1">#REF!</definedName>
    <definedName name="prueba_albergados2" localSheetId="0">#REF!</definedName>
    <definedName name="prueba_albergados2">#REF!</definedName>
    <definedName name="prueba_albergados2_3" localSheetId="1">#REF!</definedName>
    <definedName name="prueba_albergados2_3" localSheetId="0">#REF!</definedName>
    <definedName name="prueba_albergados2_3">#REF!</definedName>
    <definedName name="prueba_albergados2_4" localSheetId="1">#REF!</definedName>
    <definedName name="prueba_albergados2_4" localSheetId="0">#REF!</definedName>
    <definedName name="prueba_albergados2_4">#REF!</definedName>
    <definedName name="prueba_albergados2_5" localSheetId="1">#REF!</definedName>
    <definedName name="prueba_albergados2_5" localSheetId="0">#REF!</definedName>
    <definedName name="prueba_albergados2_5">#REF!</definedName>
    <definedName name="pyrbum" localSheetId="1">#REF!</definedName>
    <definedName name="pyrbum" localSheetId="0">#REF!</definedName>
    <definedName name="pyrbum">#REF!</definedName>
    <definedName name="quir" localSheetId="1">#REF!</definedName>
    <definedName name="quir" localSheetId="0">#REF!</definedName>
    <definedName name="quir">#REF!</definedName>
    <definedName name="reprobacion" localSheetId="1">#REF!</definedName>
    <definedName name="reprobacion" localSheetId="0">#REF!</definedName>
    <definedName name="reprobacion">#REF!</definedName>
    <definedName name="Restablecer_área_de_impresión" localSheetId="1">OFFSET('27 Egresados y Titulados OK'!Impresión_completa,0,0,'27 Egresados y Titulados OK'!Última_fila)</definedName>
    <definedName name="Restablecer_área_de_impresión" localSheetId="0">OFFSET('4 Acreditados '!Impresión_completa,0,0,'4 Acreditados '!Última_fila)</definedName>
    <definedName name="Restablecer_área_de_impresión">OFFSET(Impresión_completa,0,0,Última_fila)</definedName>
    <definedName name="rewfg" localSheetId="1">#REF!</definedName>
    <definedName name="rewfg" localSheetId="0">#REF!</definedName>
    <definedName name="rewfg">#REF!</definedName>
    <definedName name="Saldo_final" localSheetId="1">#REF!</definedName>
    <definedName name="Saldo_final" localSheetId="0">#REF!</definedName>
    <definedName name="Saldo_final">#REF!</definedName>
    <definedName name="Saldo_inicial" localSheetId="1">#REF!</definedName>
    <definedName name="Saldo_inicial" localSheetId="0">#REF!</definedName>
    <definedName name="Saldo_inicial">#REF!</definedName>
    <definedName name="sdas" localSheetId="1">#REF!</definedName>
    <definedName name="sdas" localSheetId="0">#REF!</definedName>
    <definedName name="sdas">#REF!</definedName>
    <definedName name="sdlfl" localSheetId="1">#REF!</definedName>
    <definedName name="sdlfl" localSheetId="0">#REF!</definedName>
    <definedName name="sdlfl">#REF!</definedName>
    <definedName name="seded" localSheetId="1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1">#REF!</definedName>
    <definedName name="siiiii" localSheetId="0">#REF!</definedName>
    <definedName name="siiiii">#REF!</definedName>
    <definedName name="siiiii_8" localSheetId="1">#REF!</definedName>
    <definedName name="siiiii_8" localSheetId="0">#REF!</definedName>
    <definedName name="siiiii_8">#REF!</definedName>
    <definedName name="sss" localSheetId="0">#N/A</definedName>
    <definedName name="sss">DATE(YEAR(#REF!),MONTH(#REF!)+Payment_Number,DAY(#REF!))</definedName>
    <definedName name="sssss" localSheetId="1">#REF!</definedName>
    <definedName name="sssss" localSheetId="0">#REF!</definedName>
    <definedName name="sssss">#REF!</definedName>
    <definedName name="Tasa_de_interés" localSheetId="1">#REF!</definedName>
    <definedName name="Tasa_de_interés" localSheetId="0">#REF!</definedName>
    <definedName name="Tasa_de_interés">#REF!</definedName>
    <definedName name="Tasa_de_interés_programada" localSheetId="1">#REF!</definedName>
    <definedName name="Tasa_de_interés_programada" localSheetId="0">#REF!</definedName>
    <definedName name="Tasa_de_interés_programada">#REF!</definedName>
    <definedName name="Título_a_imprimir" localSheetId="1">#REF!</definedName>
    <definedName name="Título_a_imprimir" localSheetId="0">#REF!</definedName>
    <definedName name="Título_a_imprimir">#REF!</definedName>
    <definedName name="_xlnm.Print_Titles" localSheetId="0">'4 Acreditados '!$4:$7</definedName>
    <definedName name="Tìtulos_a_imprimir" localSheetId="1">#REF!</definedName>
    <definedName name="Tìtulos_a_imprimir" localSheetId="0">#REF!</definedName>
    <definedName name="Tìtulos_a_imprimir">#REF!</definedName>
    <definedName name="Última_fila" localSheetId="1">IF('27 Egresados y Titulados OK'!Valores_especificados,Fila_de_encabezado+'27 Egresados y Titulados OK'!Número_de_pagos,Fila_de_encabezado)</definedName>
    <definedName name="Última_fila" localSheetId="0">IF('4 Acreditados '!Valores_especificados,Fila_de_encabezado+'4 Acreditados '!Número_de_pagos,Fila_de_encabezado)</definedName>
    <definedName name="Última_fila">IF(Valores_especificados,Fila_de_encabezado+Número_de_pagos,Fila_de_encabezado)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0">IF('4 Acreditados '!Importe_del_préstamo*'4 Acreditados '!Tasa_de_interés*'4 Acreditados '!Años_préstamo*'4 Acreditados '!Inicio_prestamo&gt;0,1,0)</definedName>
    <definedName name="Valores_especificados">IF(Importe_del_préstamo*Tasa_de_interés*Años_préstamo*Inicio_prestamo&gt;0,1,0)</definedName>
    <definedName name="verinv2" localSheetId="1">#REF!</definedName>
    <definedName name="verinv2" localSheetId="0">#REF!</definedName>
    <definedName name="verinv2">#REF!</definedName>
    <definedName name="wwww" localSheetId="1">#REF!</definedName>
    <definedName name="wwww" localSheetId="0">#REF!</definedName>
    <definedName name="wwww">#REF!</definedName>
    <definedName name="wwwww" localSheetId="1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<sst xmlns="http://schemas.openxmlformats.org/spreadsheetml/2006/main" count="1450" uniqueCount="296">
  <si>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</si>
  <si>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</si>
  <si>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</si>
  <si>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</si>
  <si>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</si>
  <si>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</si>
  <si>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</si>
  <si>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</si>
  <si>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</si>
  <si>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</si>
  <si>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</si>
  <si>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</si>
  <si>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</si>
  <si>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</si>
  <si>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</si>
  <si>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</si>
  <si>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</si>
  <si>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</si>
  <si>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</si>
  <si>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</si>
  <si>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</si>
  <si>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</si>
  <si>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</si>
  <si>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</si>
  <si>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</si>
  <si>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</si>
  <si>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</si>
  <si>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</si>
  <si>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</si>
  <si>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</si>
  <si>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</si>
  <si>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</si>
  <si>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</si>
  <si>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</si>
  <si>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</si>
  <si>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</si>
  <si>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Cantidad</t>
  </si>
  <si>
    <t>Facultad de Medicina</t>
  </si>
  <si>
    <t>Facultad de Humanidades</t>
  </si>
  <si>
    <t>Facultad de Ingeniería</t>
  </si>
  <si>
    <t>Facultad de Arquitectura y Diseño</t>
  </si>
  <si>
    <t>Facultad de Planeación Urbana y Regional</t>
  </si>
  <si>
    <t>Facultad de Ciencias Políticas y Sociales</t>
  </si>
  <si>
    <t>Facultad de Ciencias de la Conducta</t>
  </si>
  <si>
    <t>Facultad de Economía</t>
  </si>
  <si>
    <t>Facultad de Contaduría y Administración</t>
  </si>
  <si>
    <t>Facultad de Odontología</t>
  </si>
  <si>
    <t>Facultad de Enfermería y Obstetricia</t>
  </si>
  <si>
    <t>Facultad de Turismo y Gastronomía</t>
  </si>
  <si>
    <t>Facultad de Química</t>
  </si>
  <si>
    <t>Facultad de Geografía</t>
  </si>
  <si>
    <t>Facultad de Medicina Veterinaria y Zootecnia</t>
  </si>
  <si>
    <t>Facultad de Ciencias Agrícolas</t>
  </si>
  <si>
    <t>Facultad de Ciencias</t>
  </si>
  <si>
    <t>Actualizar</t>
  </si>
  <si>
    <t>Cuautitlán Izcalli</t>
  </si>
  <si>
    <t>Huehuetoca</t>
  </si>
  <si>
    <t>Chimalhuacán</t>
  </si>
  <si>
    <t>Valle de Teotihuacán</t>
  </si>
  <si>
    <t>Total / Promedio</t>
  </si>
  <si>
    <t>Matrícula</t>
  </si>
  <si>
    <t>Espacio académico / Programa educativo</t>
  </si>
  <si>
    <t>Programas evaluables</t>
  </si>
  <si>
    <t>Mes</t>
  </si>
  <si>
    <t>Año</t>
  </si>
  <si>
    <t>Vigente hasta</t>
  </si>
  <si>
    <t>Organismo acreditador</t>
  </si>
  <si>
    <t>Facultad de Antropología</t>
  </si>
  <si>
    <t>Diciembre</t>
  </si>
  <si>
    <t>ACCECISO</t>
  </si>
  <si>
    <t>Junio</t>
  </si>
  <si>
    <t>ANPADEH</t>
  </si>
  <si>
    <t>Julio</t>
  </si>
  <si>
    <t>Noviembre</t>
  </si>
  <si>
    <t>COMAPROD</t>
  </si>
  <si>
    <t>Facultad de Artes</t>
  </si>
  <si>
    <t>CAESA</t>
  </si>
  <si>
    <t>CACEB</t>
  </si>
  <si>
    <t>Enero</t>
  </si>
  <si>
    <t>Mayo</t>
  </si>
  <si>
    <t>COMEAA</t>
  </si>
  <si>
    <t>Agosto</t>
  </si>
  <si>
    <t>CNEIP</t>
  </si>
  <si>
    <t>CACECA</t>
  </si>
  <si>
    <t>CONAIC</t>
  </si>
  <si>
    <t>Facultad de Derecho</t>
  </si>
  <si>
    <t>Marzo</t>
  </si>
  <si>
    <t>CONFEDE</t>
  </si>
  <si>
    <t>CONACE</t>
  </si>
  <si>
    <t>Abril</t>
  </si>
  <si>
    <t>Octubre</t>
  </si>
  <si>
    <t>COMACE</t>
  </si>
  <si>
    <t>COAPEHUM</t>
  </si>
  <si>
    <t>CACEI</t>
  </si>
  <si>
    <t>Febrero</t>
  </si>
  <si>
    <t>Facultad de Lenguas</t>
  </si>
  <si>
    <t>AMFEM</t>
  </si>
  <si>
    <t>COMAEM</t>
  </si>
  <si>
    <t>CONEVET</t>
  </si>
  <si>
    <t>Septiembre</t>
  </si>
  <si>
    <t>CONAECQ</t>
  </si>
  <si>
    <t>COMAEF</t>
  </si>
  <si>
    <t>CONAET</t>
  </si>
  <si>
    <t>CONAED</t>
  </si>
  <si>
    <t>H</t>
  </si>
  <si>
    <t>M</t>
  </si>
  <si>
    <t>Tejupilco</t>
  </si>
  <si>
    <t>T</t>
  </si>
  <si>
    <t>Índice de titulación global</t>
  </si>
  <si>
    <t>Vigente desde</t>
  </si>
  <si>
    <t>Día</t>
  </si>
  <si>
    <t>COMAEA</t>
  </si>
  <si>
    <t>CONAEDO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</si>
  <si>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</si>
  <si>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</si>
  <si>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</si>
  <si>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</si>
  <si>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</si>
  <si>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</si>
  <si>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</si>
  <si>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Lengua y Literatura Hispánicas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</si>
  <si>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</si>
  <si>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</si>
  <si>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</si>
  <si>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</si>
  <si>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</si>
  <si>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</si>
  <si>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</si>
  <si>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</si>
  <si>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</si>
  <si>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</si>
  <si>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</si>
  <si>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</si>
  <si>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</si>
  <si>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</si>
  <si>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</si>
  <si>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</si>
  <si>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</si>
  <si>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</si>
  <si>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</si>
  <si>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</si>
  <si>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</si>
  <si>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</si>
  <si>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</si>
  <si>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</si>
  <si>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</si>
  <si>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</si>
  <si>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</si>
  <si>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</si>
  <si>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</si>
  <si>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</si>
  <si>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</si>
  <si>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</si>
  <si>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</si>
  <si>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</si>
  <si>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</si>
  <si>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</si>
  <si>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</si>
  <si>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</si>
  <si>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</si>
  <si>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</si>
  <si>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</si>
  <si>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</si>
  <si>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</si>
  <si>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</si>
  <si>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</si>
  <si>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</si>
  <si>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</si>
  <si>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</si>
  <si>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</si>
  <si>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</si>
  <si>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</si>
  <si>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</si>
  <si>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</si>
  <si>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</si>
  <si>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</si>
  <si>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</si>
  <si>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</si>
  <si>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</si>
  <si>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</si>
  <si>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</si>
  <si>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</si>
  <si>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</si>
  <si>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</si>
  <si>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</si>
  <si>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</si>
  <si>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</si>
  <si>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</si>
  <si>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</si>
  <si>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</si>
  <si>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</si>
  <si>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</si>
  <si>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</si>
  <si>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</si>
  <si>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</si>
  <si>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</si>
  <si>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</si>
  <si>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</si>
  <si>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</si>
  <si>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</si>
  <si>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Enseñanza del Inglés</t>
  </si>
  <si>
    <t>Licenciatura en Geología Ambiental y Recursos Hídricos</t>
  </si>
  <si>
    <t xml:space="preserve">Mayo </t>
  </si>
  <si>
    <t xml:space="preserve">Agosto 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</si>
  <si>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</si>
  <si>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</si>
  <si>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</si>
  <si>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</si>
  <si>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</si>
  <si>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</si>
  <si>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 xml:space="preserve">Junio </t>
  </si>
  <si>
    <t>CONCAPREN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</si>
  <si>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</si>
  <si>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</si>
  <si>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</si>
  <si>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</si>
  <si>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</si>
  <si>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</si>
  <si>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</si>
  <si>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</si>
  <si>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</si>
  <si>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</si>
  <si>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</si>
  <si>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</si>
  <si>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</si>
  <si>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</si>
  <si>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</si>
  <si>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</si>
  <si>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</si>
  <si>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 xml:space="preserve">Abril </t>
  </si>
  <si>
    <t xml:space="preserve">Enero </t>
  </si>
  <si>
    <t>Unidad académica profesional Chimalhuacán</t>
  </si>
  <si>
    <t>Licenciatura de Ingeniería Civil</t>
  </si>
  <si>
    <t>Licenciatura de Ingeniería en Computación</t>
  </si>
  <si>
    <t>Licenciatura de Ingeniería Mecánica</t>
  </si>
  <si>
    <t>Mat</t>
  </si>
  <si>
    <t>Licenciatura en Negocios Internacionales Bilingüe</t>
  </si>
  <si>
    <t>Licenciatura en Medicina Veterinaria y Zootecnia</t>
  </si>
  <si>
    <t>Licenciatura en Ingeniería Química</t>
  </si>
  <si>
    <t>CAPEF</t>
  </si>
  <si>
    <t>CAPEM</t>
  </si>
  <si>
    <t xml:space="preserve">Febrero </t>
  </si>
  <si>
    <t>Licenciatura en Artes Visuales</t>
  </si>
  <si>
    <t>PE</t>
  </si>
  <si>
    <t xml:space="preserve">Diciembre </t>
  </si>
  <si>
    <t>ACCECISO: Asociación para la Acreditación y Certificación en Ciencias Sociales, A.C.</t>
  </si>
  <si>
    <t>AMFEM: Asociación Mexicana de Facultades y Escuelas de Medicina, A.C.</t>
  </si>
  <si>
    <t>ANPADEH: Acreditadora Nacional de Programas de Arquitectura y Disciplinas del Espacio Habitable, A.C.</t>
  </si>
  <si>
    <t>CACEB: Comité de Acreditación y Certificación de la Licenciatura en Biología, A.C.</t>
  </si>
  <si>
    <t>CACECA: Consejo de Acreditación de Ciencias Administrativas, Contables y Afines, A.C.</t>
  </si>
  <si>
    <t>CACEI: Consejo de Acreditación de la Enseñanza de la Ingeniería, A.C.</t>
  </si>
  <si>
    <t>CAESA: Consejo para la Acreditación de la Educación Superior de las Artes, A.C.</t>
  </si>
  <si>
    <t>CAPEF: Consejo para la Acreditación de Programas Educativos en Física, A.C.</t>
  </si>
  <si>
    <t>CAPEM: Consejo de Acreditación de Programas Educativos en Matemáticas, A.C.</t>
  </si>
  <si>
    <t>CNEIP: Consejo Nacional para la Enseñanza e Investigación en Psicología, A.C.</t>
  </si>
  <si>
    <t>COAPEHUM: Consejo para la Acreditación de Programas Educativos en Humanidades, A.C.</t>
  </si>
  <si>
    <t>COMACE: Consejo Mexicano para la Acreditación de Enfermería, A.C.</t>
  </si>
  <si>
    <t>COMAEA: Consejo Mexicano de Acreditación de la Enseñanza de la Arquitectura, A.C.</t>
  </si>
  <si>
    <t>COMAEF: Consejo Mexicano para la Acreditación de la Educación Farmacéutica, A.C.</t>
  </si>
  <si>
    <t>COMAEM: Consejo Mexicano para la Acreditación de la Educación Médica, A.C.</t>
  </si>
  <si>
    <t>COMAPROD: Consejo Mexicano para la Acreditación de Programas de Diseño, A.C.</t>
  </si>
  <si>
    <t>COMEAA: Comité Mexicano de Acreditación de la Educación Agronómica, A.C.</t>
  </si>
  <si>
    <t>CONACE: Consejo Nacional de Acreditación de la Ciencia Económica, A.C.</t>
  </si>
  <si>
    <t>CONAECQ: Consejo Nacional para la Evaluación de Programas de Ciencias Químicas, A.C.</t>
  </si>
  <si>
    <t>CONAED: Consejo para la Acreditación de la Enseñanza del Derecho, A.C.</t>
  </si>
  <si>
    <t>CONAEDO: Consejo Nacional de Educación Odontológica, A.C.</t>
  </si>
  <si>
    <t>CONAET: Consejo Nacional para la Calidad de la Educación Turística, A.C.</t>
  </si>
  <si>
    <t>CONAIC: Consejo Nacional de Acreditación en Informática y Computación, A.C.</t>
  </si>
  <si>
    <t>CONEVET: Consejo Nacional de Educación de la Medicina Veterinaria y Zootecnia, A.C.</t>
  </si>
  <si>
    <t>CONFEDE: Consejo Nacional para la Acreditación de la Educación Superior en Derecho, A.C.</t>
  </si>
  <si>
    <t>Licenciatura en Ingeniería Agronómica en Floricultura</t>
  </si>
  <si>
    <t>Licenciatura en Ingeniería Agronómica Fitotecnista</t>
  </si>
  <si>
    <t>Licenciatura en Ingeniería Agroindustrial</t>
  </si>
  <si>
    <t>Escuela de Artes Escénicas</t>
  </si>
  <si>
    <t xml:space="preserve">Octubre </t>
  </si>
  <si>
    <t xml:space="preserve">Licenciatura en Lenguas Modernas </t>
  </si>
  <si>
    <t>CONCAPREN: Consejo Nacional para la Calidad de Programas Educativos en Nutriología, A.C.</t>
  </si>
  <si>
    <t>Fuente: Secretaría de Docencia, UAEMEX.</t>
  </si>
  <si>
    <t>Programas educativos de licenciatura acreditados ante organismos reconocidos por el Copaes a 2024</t>
  </si>
  <si>
    <t>Licenciatura en Arte Teatral</t>
  </si>
  <si>
    <t>Licenciatura en Gestión e Innovación Turística</t>
  </si>
  <si>
    <t>Suman la matrícula del PE actual y el anterior</t>
  </si>
  <si>
    <t>Suman la matrícula presencial y mixta</t>
  </si>
  <si>
    <t>Centro universitario UAEM Amecameca</t>
  </si>
  <si>
    <t>Centro universitario UAEM Atlacomulco</t>
  </si>
  <si>
    <t>Centro universitario UAEM Temascaltepec</t>
  </si>
  <si>
    <t>Centro universitario UAEM Tenancingo</t>
  </si>
  <si>
    <t>Centro universitario UAEM Texcoco</t>
  </si>
  <si>
    <t>Centro universitario UAEM Valle de Chalco</t>
  </si>
  <si>
    <t>Centro universitario UAEM Valle de Teotihuacán</t>
  </si>
  <si>
    <t>Centro universitario UAEM Zumpango</t>
  </si>
  <si>
    <t>Unidad académica profesional Acolman</t>
  </si>
  <si>
    <t>Unidad académica profesional Tejupilco</t>
  </si>
  <si>
    <t>Unidad académica profesional Tianguistenco</t>
  </si>
  <si>
    <t>Centro universitario UAEM Valle de México</t>
  </si>
  <si>
    <t>Copaes: Consejo para la Acreditación de la Educación Superior, 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</si>
</sst>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85" formatCode="###0"/>
    <numFmt numFmtId="186" formatCode="#,##0.0_ ;\-#,##0.0\ 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sz val="9"/>
      <color rgb="FF222222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3" fillId="25" borderId="12" applyNumberFormat="0" applyAlignment="0" applyProtection="0"/>
    <xf numFmtId="0" fontId="53" fillId="25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4" fillId="26" borderId="12" applyNumberFormat="0" applyAlignment="0" applyProtection="0"/>
    <xf numFmtId="0" fontId="54" fillId="26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66" fontId="46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47" fillId="0" borderId="0"/>
    <xf numFmtId="0" fontId="49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166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7" fillId="0" borderId="0"/>
    <xf numFmtId="0" fontId="10" fillId="0" borderId="0"/>
    <xf numFmtId="166" fontId="10" fillId="0" borderId="0"/>
    <xf numFmtId="166" fontId="49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1" fillId="0" borderId="0"/>
    <xf numFmtId="0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10" fillId="0" borderId="0"/>
    <xf numFmtId="166" fontId="52" fillId="0" borderId="0"/>
    <xf numFmtId="166" fontId="52" fillId="0" borderId="0"/>
    <xf numFmtId="166" fontId="10" fillId="0" borderId="0"/>
    <xf numFmtId="166" fontId="10" fillId="0" borderId="0"/>
    <xf numFmtId="166" fontId="52" fillId="0" borderId="0"/>
    <xf numFmtId="166" fontId="52" fillId="0" borderId="0"/>
    <xf numFmtId="166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2" fillId="27" borderId="13" applyNumberFormat="0" applyFont="0" applyAlignment="0" applyProtection="0"/>
    <xf numFmtId="0" fontId="52" fillId="27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159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2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6" fontId="60" fillId="0" borderId="0" xfId="416" applyFont="1" applyAlignment="1">
      <alignment horizontal="center" vertical="center"/>
    </xf>
    <xf numFmtId="0" fontId="12" fillId="0" borderId="0" xfId="621" applyFont="1"/>
    <xf numFmtId="165" fontId="12" fillId="0" borderId="15" xfId="394" applyNumberFormat="1" applyFont="1" applyBorder="1" applyAlignment="1">
      <alignment horizontal="right" vertical="center"/>
    </xf>
    <xf numFmtId="165" fontId="13" fillId="22" borderId="16" xfId="647" applyNumberFormat="1" applyFont="1" applyFill="1" applyBorder="1" applyAlignment="1">
      <alignment horizontal="right" vertical="center"/>
    </xf>
    <xf numFmtId="0" fontId="59" fillId="28" borderId="0" xfId="394" applyFont="1" applyFill="1"/>
    <xf numFmtId="0" fontId="59" fillId="28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29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2" borderId="16" xfId="647" applyFont="1" applyFill="1" applyBorder="1" applyAlignment="1">
      <alignment horizontal="left" vertical="center" wrapText="1"/>
    </xf>
    <xf numFmtId="0" fontId="34" fillId="30" borderId="17" xfId="647" applyFont="1" applyFill="1" applyBorder="1" applyAlignment="1">
      <alignment horizontal="center" vertical="center"/>
    </xf>
    <xf numFmtId="0" fontId="52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1" fillId="30" borderId="18" xfId="647" applyNumberFormat="1" applyFont="1" applyFill="1" applyBorder="1" applyAlignment="1">
      <alignment horizontal="right" vertical="center"/>
    </xf>
    <xf numFmtId="0" fontId="34" fillId="30" borderId="19" xfId="647" applyFont="1" applyFill="1" applyBorder="1" applyAlignment="1">
      <alignment horizontal="center" vertical="center"/>
    </xf>
    <xf numFmtId="165" fontId="13" fillId="31" borderId="16" xfId="647" applyNumberFormat="1" applyFont="1" applyFill="1" applyBorder="1" applyAlignment="1">
      <alignment horizontal="right" vertical="center"/>
    </xf>
    <xf numFmtId="0" fontId="13" fillId="33" borderId="20" xfId="748" applyNumberFormat="1" applyFont="1" applyFill="1" applyBorder="1" applyAlignment="1" applyProtection="1">
      <alignment horizontal="center" vertical="center"/>
      <protection locked="0"/>
    </xf>
    <xf numFmtId="166" fontId="12" fillId="0" borderId="0" xfId="416" applyFont="1" applyAlignment="1">
      <alignment vertical="center"/>
    </xf>
    <xf numFmtId="0" fontId="36" fillId="0" borderId="0" xfId="643" applyNumberFormat="1" applyFont="1" applyAlignment="1">
      <alignment horizontal="left" wrapText="1"/>
    </xf>
    <xf numFmtId="0" fontId="36" fillId="0" borderId="0" xfId="643" applyNumberFormat="1" applyFont="1" applyAlignment="1">
      <alignment horizontal="center" vertical="center" wrapText="1"/>
    </xf>
    <xf numFmtId="172" fontId="13" fillId="0" borderId="0" xfId="643" applyNumberFormat="1" applyFont="1" applyAlignment="1">
      <alignment horizontal="center" vertical="center" wrapText="1"/>
    </xf>
    <xf numFmtId="166" fontId="13" fillId="0" borderId="0" xfId="643" applyFont="1" applyAlignment="1">
      <alignment horizontal="center" wrapText="1"/>
    </xf>
    <xf numFmtId="166" fontId="13" fillId="0" borderId="0" xfId="643" applyFont="1" applyAlignment="1">
      <alignment horizontal="left" wrapText="1" indent="1"/>
    </xf>
    <xf numFmtId="166" fontId="12" fillId="0" borderId="0" xfId="416" applyFont="1"/>
    <xf numFmtId="0" fontId="12" fillId="0" borderId="20" xfId="748" applyNumberFormat="1" applyFont="1" applyBorder="1" applyAlignment="1" applyProtection="1">
      <alignment horizontal="center" vertical="center"/>
      <protection locked="0"/>
    </xf>
    <xf numFmtId="166" fontId="13" fillId="0" borderId="0" xfId="416" applyFont="1"/>
    <xf numFmtId="166" fontId="13" fillId="34" borderId="0" xfId="416" applyFont="1" applyFill="1"/>
    <xf numFmtId="166" fontId="12" fillId="34" borderId="0" xfId="416" applyFont="1" applyFill="1"/>
    <xf numFmtId="0" fontId="64" fillId="33" borderId="20" xfId="748" applyNumberFormat="1" applyFont="1" applyFill="1" applyBorder="1" applyAlignment="1" applyProtection="1">
      <alignment horizontal="center" vertical="center"/>
      <protection locked="0"/>
    </xf>
    <xf numFmtId="166" fontId="12" fillId="34" borderId="0" xfId="416" applyFont="1" applyFill="1" applyAlignment="1">
      <alignment vertical="center"/>
    </xf>
    <xf numFmtId="0" fontId="12" fillId="0" borderId="0" xfId="611" applyFont="1" applyAlignment="1">
      <alignment horizontal="left" vertical="center"/>
    </xf>
    <xf numFmtId="0" fontId="12" fillId="0" borderId="0" xfId="611" applyFont="1" applyAlignment="1">
      <alignment horizontal="center" vertical="center"/>
    </xf>
    <xf numFmtId="172" fontId="13" fillId="0" borderId="0" xfId="611" applyNumberFormat="1" applyFont="1" applyAlignment="1">
      <alignment horizontal="center" vertical="center" wrapText="1"/>
    </xf>
    <xf numFmtId="172" fontId="13" fillId="0" borderId="0" xfId="611" applyNumberFormat="1" applyFont="1" applyAlignment="1">
      <alignment horizontal="right" wrapText="1"/>
    </xf>
    <xf numFmtId="0" fontId="13" fillId="0" borderId="0" xfId="611" applyFont="1" applyAlignment="1">
      <alignment horizontal="left" wrapText="1" indent="1"/>
    </xf>
    <xf numFmtId="172" fontId="12" fillId="0" borderId="0" xfId="611" applyNumberFormat="1" applyFont="1" applyAlignment="1">
      <alignment horizontal="center" vertical="center"/>
    </xf>
    <xf numFmtId="0" fontId="12" fillId="0" borderId="0" xfId="611" applyFont="1" applyAlignment="1">
      <alignment vertical="center"/>
    </xf>
    <xf numFmtId="0" fontId="12" fillId="0" borderId="0" xfId="611" applyFont="1" applyAlignment="1">
      <alignment horizontal="left"/>
    </xf>
    <xf numFmtId="172" fontId="12" fillId="0" borderId="0" xfId="611" applyNumberFormat="1" applyFont="1" applyAlignment="1">
      <alignment horizontal="left" vertical="center"/>
    </xf>
    <xf numFmtId="0" fontId="12" fillId="0" borderId="0" xfId="724" applyFont="1" applyAlignment="1">
      <alignment horizontal="center" vertical="center"/>
    </xf>
    <xf numFmtId="0" fontId="13" fillId="0" borderId="0" xfId="611" applyFont="1" applyAlignment="1">
      <alignment horizontal="center" wrapText="1"/>
    </xf>
    <xf numFmtId="166" fontId="60" fillId="0" borderId="0" xfId="416" applyFont="1" applyAlignment="1">
      <alignment horizontal="left"/>
    </xf>
    <xf numFmtId="0" fontId="12" fillId="0" borderId="0" xfId="650" applyFont="1" applyAlignment="1">
      <alignment horizontal="left" vertical="center"/>
    </xf>
    <xf numFmtId="0" fontId="12" fillId="0" borderId="0" xfId="650" applyFont="1" applyAlignment="1">
      <alignment horizontal="center" vertical="center"/>
    </xf>
    <xf numFmtId="0" fontId="12" fillId="0" borderId="0" xfId="416" applyNumberFormat="1" applyFont="1" applyAlignment="1">
      <alignment horizontal="left"/>
    </xf>
    <xf numFmtId="0" fontId="12" fillId="0" borderId="0" xfId="416" applyNumberFormat="1" applyFont="1" applyAlignment="1">
      <alignment horizontal="center" vertical="center"/>
    </xf>
    <xf numFmtId="172" fontId="12" fillId="0" borderId="0" xfId="416" applyNumberFormat="1" applyFont="1" applyAlignment="1">
      <alignment horizontal="right"/>
    </xf>
    <xf numFmtId="0" fontId="48" fillId="0" borderId="0" xfId="416" applyNumberFormat="1" applyFont="1" applyAlignment="1">
      <alignment horizontal="left" wrapText="1"/>
    </xf>
    <xf numFmtId="0" fontId="48" fillId="0" borderId="0" xfId="416" applyNumberFormat="1" applyFont="1" applyAlignment="1">
      <alignment horizontal="center" vertical="center" wrapText="1"/>
    </xf>
    <xf numFmtId="172" fontId="48" fillId="0" borderId="0" xfId="416" applyNumberFormat="1" applyFont="1" applyAlignment="1">
      <alignment horizontal="right" wrapText="1"/>
    </xf>
    <xf numFmtId="166" fontId="48" fillId="0" borderId="0" xfId="416" applyFont="1" applyAlignment="1">
      <alignment horizontal="center" wrapText="1"/>
    </xf>
    <xf numFmtId="166" fontId="48" fillId="0" borderId="0" xfId="416" applyFont="1" applyAlignment="1">
      <alignment wrapText="1"/>
    </xf>
    <xf numFmtId="166" fontId="12" fillId="0" borderId="0" xfId="416" applyFont="1" applyAlignment="1">
      <alignment horizontal="left"/>
    </xf>
    <xf numFmtId="172" fontId="12" fillId="0" borderId="0" xfId="416" applyNumberFormat="1" applyFont="1" applyAlignment="1">
      <alignment horizontal="center" vertical="center"/>
    </xf>
    <xf numFmtId="0" fontId="13" fillId="33" borderId="22" xfId="748" applyNumberFormat="1" applyFont="1" applyFill="1" applyBorder="1" applyAlignment="1" applyProtection="1">
      <alignment horizontal="center" vertical="center"/>
      <protection locked="0"/>
    </xf>
    <xf numFmtId="166" fontId="65" fillId="0" borderId="0" xfId="416" applyFont="1"/>
    <xf numFmtId="0" fontId="63" fillId="0" borderId="0" xfId="748" applyNumberFormat="1" applyFont="1" applyAlignment="1" applyProtection="1">
      <alignment horizontal="center" vertical="center"/>
      <protection locked="0"/>
    </xf>
    <xf numFmtId="172" fontId="63" fillId="0" borderId="0" xfId="394" applyNumberFormat="1" applyFont="1" applyAlignment="1">
      <alignment vertical="center"/>
    </xf>
    <xf numFmtId="0" fontId="63" fillId="0" borderId="20" xfId="748" applyNumberFormat="1" applyFont="1" applyBorder="1" applyAlignment="1" applyProtection="1">
      <alignment horizontal="center" vertical="center"/>
      <protection locked="0"/>
    </xf>
    <xf numFmtId="0" fontId="12" fillId="33" borderId="20" xfId="748" applyNumberFormat="1" applyFont="1" applyFill="1" applyBorder="1" applyAlignment="1" applyProtection="1">
      <alignment horizontal="center" vertical="center"/>
      <protection locked="0"/>
    </xf>
    <xf numFmtId="0" fontId="13" fillId="0" borderId="0" xfId="748" applyNumberFormat="1" applyFont="1" applyAlignment="1" applyProtection="1">
      <alignment horizontal="center" vertical="center"/>
      <protection locked="0"/>
    </xf>
    <xf numFmtId="0" fontId="61" fillId="32" borderId="24" xfId="748" applyNumberFormat="1" applyFont="1" applyFill="1" applyBorder="1" applyAlignment="1" applyProtection="1">
      <alignment horizontal="center" vertical="center"/>
      <protection locked="0"/>
    </xf>
    <xf numFmtId="166" fontId="12" fillId="0" borderId="0" xfId="416" applyFont="1" applyAlignment="1">
      <alignment horizontal="center"/>
    </xf>
    <xf numFmtId="0" fontId="13" fillId="33" borderId="22" xfId="748" applyNumberFormat="1" applyFont="1" applyFill="1" applyBorder="1" applyAlignment="1" applyProtection="1">
      <alignment horizontal="left" vertical="center" wrapText="1"/>
      <protection locked="0"/>
    </xf>
    <xf numFmtId="0" fontId="13" fillId="33" borderId="20" xfId="748" applyNumberFormat="1" applyFont="1" applyFill="1" applyBorder="1" applyAlignment="1" applyProtection="1">
      <alignment horizontal="left" vertical="center" wrapText="1"/>
      <protection locked="0"/>
    </xf>
    <xf numFmtId="0" fontId="64" fillId="33" borderId="20" xfId="748" applyNumberFormat="1" applyFont="1" applyFill="1" applyBorder="1" applyAlignment="1" applyProtection="1">
      <alignment horizontal="left" vertical="center" wrapText="1"/>
      <protection locked="0"/>
    </xf>
    <xf numFmtId="17" fontId="12" fillId="0" borderId="20" xfId="748" applyNumberFormat="1" applyFont="1" applyBorder="1" applyAlignment="1" applyProtection="1">
      <alignment horizontal="center" vertical="center"/>
      <protection locked="0"/>
    </xf>
    <xf numFmtId="0" fontId="34" fillId="32" borderId="27" xfId="621" applyFont="1" applyFill="1" applyBorder="1" applyAlignment="1">
      <alignment horizontal="center" vertical="center" wrapText="1"/>
    </xf>
    <xf numFmtId="0" fontId="12" fillId="0" borderId="0" xfId="611" applyFont="1" applyAlignment="1">
      <alignment horizontal="left" vertical="center" wrapText="1"/>
    </xf>
    <xf numFmtId="0" fontId="12" fillId="0" borderId="20" xfId="748" applyNumberFormat="1" applyFont="1" applyBorder="1" applyAlignment="1" applyProtection="1">
      <alignment horizontal="left" vertical="center" wrapText="1" indent="1"/>
      <protection locked="0"/>
    </xf>
    <xf numFmtId="172" fontId="13" fillId="33" borderId="22" xfId="748" applyNumberFormat="1" applyFont="1" applyFill="1" applyBorder="1" applyAlignment="1" applyProtection="1">
      <alignment horizontal="center" vertical="center"/>
      <protection locked="0"/>
    </xf>
    <xf numFmtId="172" fontId="12" fillId="0" borderId="20" xfId="748" applyNumberFormat="1" applyFont="1" applyBorder="1" applyAlignment="1" applyProtection="1">
      <alignment horizontal="center" vertical="center"/>
      <protection locked="0"/>
    </xf>
    <xf numFmtId="172" fontId="13" fillId="33" borderId="20" xfId="748" applyNumberFormat="1" applyFont="1" applyFill="1" applyBorder="1" applyAlignment="1" applyProtection="1">
      <alignment horizontal="center" vertical="center"/>
      <protection locked="0"/>
    </xf>
    <xf numFmtId="172" fontId="64" fillId="33" borderId="20" xfId="748" applyNumberFormat="1" applyFont="1" applyFill="1" applyBorder="1" applyAlignment="1" applyProtection="1">
      <alignment horizontal="center" vertical="center"/>
      <protection locked="0"/>
    </xf>
    <xf numFmtId="172" fontId="61" fillId="32" borderId="24" xfId="748" applyNumberFormat="1" applyFont="1" applyFill="1" applyBorder="1" applyAlignment="1" applyProtection="1">
      <alignment horizontal="center" vertical="center"/>
      <protection locked="0"/>
    </xf>
    <xf numFmtId="166" fontId="65" fillId="0" borderId="0" xfId="416" applyFont="1" applyFill="1"/>
    <xf numFmtId="166" fontId="65" fillId="0" borderId="0" xfId="416" applyFont="1" applyFill="1" applyAlignment="1">
      <alignment vertical="center"/>
    </xf>
    <xf numFmtId="166" fontId="61" fillId="0" borderId="0" xfId="416" applyFont="1" applyFill="1"/>
    <xf numFmtId="186" fontId="65" fillId="0" borderId="0" xfId="416" applyNumberFormat="1" applyFont="1" applyFill="1"/>
    <xf numFmtId="172" fontId="65" fillId="0" borderId="0" xfId="596" applyNumberFormat="1" applyFont="1" applyFill="1" applyAlignment="1">
      <alignment horizontal="right"/>
    </xf>
    <xf numFmtId="0" fontId="65" fillId="0" borderId="0" xfId="394" applyFont="1" applyFill="1" applyAlignment="1">
      <alignment horizontal="right" vertical="center"/>
    </xf>
    <xf numFmtId="185" fontId="65" fillId="0" borderId="0" xfId="416" applyNumberFormat="1" applyFont="1" applyFill="1"/>
    <xf numFmtId="172" fontId="65" fillId="0" borderId="0" xfId="394" applyNumberFormat="1" applyFont="1" applyFill="1" applyAlignment="1">
      <alignment vertical="center"/>
    </xf>
    <xf numFmtId="0" fontId="12" fillId="0" borderId="22" xfId="394" applyFont="1" applyBorder="1" applyAlignment="1">
      <alignment horizontal="left" vertical="center" wrapText="1" indent="1"/>
    </xf>
    <xf numFmtId="172" fontId="12" fillId="0" borderId="0" xfId="748" applyNumberFormat="1" applyFont="1" applyAlignment="1" applyProtection="1">
      <alignment horizontal="center" vertical="center"/>
      <protection locked="0"/>
    </xf>
    <xf numFmtId="172" fontId="12" fillId="0" borderId="22" xfId="748" applyNumberFormat="1" applyFont="1" applyBorder="1" applyAlignment="1" applyProtection="1">
      <alignment horizontal="center" vertical="center"/>
      <protection locked="0"/>
    </xf>
    <xf numFmtId="0" fontId="12" fillId="0" borderId="23" xfId="748" applyNumberFormat="1" applyFont="1" applyBorder="1" applyAlignment="1" applyProtection="1">
      <alignment horizontal="center" vertical="center"/>
      <protection locked="0"/>
    </xf>
    <xf numFmtId="0" fontId="12" fillId="0" borderId="0" xfId="748" applyNumberFormat="1" applyFont="1" applyAlignment="1" applyProtection="1">
      <alignment horizontal="center" vertical="center"/>
      <protection locked="0"/>
    </xf>
    <xf numFmtId="0" fontId="12" fillId="0" borderId="22" xfId="748" applyNumberFormat="1" applyFont="1" applyBorder="1" applyAlignment="1" applyProtection="1">
      <alignment horizontal="center" vertical="center"/>
      <protection locked="0"/>
    </xf>
    <xf numFmtId="0" fontId="34" fillId="32" borderId="21" xfId="621" applyFont="1" applyFill="1" applyBorder="1" applyAlignment="1">
      <alignment horizontal="center" vertical="center" wrapText="1"/>
    </xf>
    <xf numFmtId="0" fontId="34" fillId="32" borderId="21" xfId="621" applyFont="1" applyFill="1" applyBorder="1" applyAlignment="1">
      <alignment horizontal="center" vertical="center"/>
    </xf>
    <xf numFmtId="0" fontId="12" fillId="0" borderId="0" xfId="1391" applyNumberFormat="1" applyFont="1" applyAlignment="1">
      <alignment horizontal="center" vertical="center"/>
    </xf>
    <xf numFmtId="0" fontId="12" fillId="0" borderId="0" xfId="1391" applyNumberFormat="1" applyFont="1" applyAlignment="1">
      <alignment horizontal="center" vertical="center" wrapText="1"/>
    </xf>
    <xf numFmtId="166" fontId="12" fillId="0" borderId="0" xfId="416" applyFont="1" applyFill="1"/>
    <xf numFmtId="0" fontId="58" fillId="0" borderId="0" xfId="621" applyFont="1" applyFill="1"/>
    <xf numFmtId="0" fontId="36" fillId="0" borderId="0" xfId="621" applyFont="1" applyFill="1" applyAlignment="1">
      <alignment horizontal="left"/>
    </xf>
    <xf numFmtId="0" fontId="36" fillId="0" borderId="0" xfId="621" applyFont="1" applyFill="1" applyAlignment="1">
      <alignment horizontal="center"/>
    </xf>
    <xf numFmtId="0" fontId="12" fillId="0" borderId="23" xfId="748" applyNumberFormat="1" applyFont="1" applyBorder="1" applyAlignment="1" applyProtection="1">
      <alignment horizontal="left" vertical="center" wrapText="1" indent="1"/>
      <protection locked="0"/>
    </xf>
    <xf numFmtId="0" fontId="12" fillId="0" borderId="0" xfId="394" applyFont="1" applyAlignment="1">
      <alignment horizontal="left" vertical="center" wrapText="1" indent="1"/>
    </xf>
    <xf numFmtId="172" fontId="12" fillId="0" borderId="23" xfId="748" applyNumberFormat="1" applyFont="1" applyBorder="1" applyAlignment="1" applyProtection="1">
      <alignment horizontal="center" vertical="center"/>
      <protection locked="0"/>
    </xf>
    <xf numFmtId="172" fontId="12" fillId="0" borderId="0" xfId="748" applyNumberFormat="1" applyFont="1" applyAlignment="1" applyProtection="1">
      <alignment horizontal="center" vertical="center"/>
      <protection locked="0"/>
    </xf>
    <xf numFmtId="0" fontId="12" fillId="0" borderId="23" xfId="748" applyNumberFormat="1" applyFont="1" applyBorder="1" applyAlignment="1" applyProtection="1">
      <alignment horizontal="center" vertical="center"/>
      <protection locked="0"/>
    </xf>
    <xf numFmtId="0" fontId="12" fillId="34" borderId="0" xfId="748" applyNumberFormat="1" applyFont="1" applyFill="1" applyAlignment="1" applyProtection="1">
      <alignment horizontal="center" vertical="center"/>
      <protection locked="0"/>
    </xf>
    <xf numFmtId="172" fontId="34" fillId="32" borderId="26" xfId="611" applyNumberFormat="1" applyFont="1" applyFill="1" applyBorder="1" applyAlignment="1">
      <alignment horizontal="center" vertical="center"/>
    </xf>
    <xf numFmtId="172" fontId="34" fillId="32" borderId="0" xfId="611" applyNumberFormat="1" applyFont="1" applyFill="1" applyAlignment="1">
      <alignment horizontal="center" vertical="center"/>
    </xf>
    <xf numFmtId="0" fontId="12" fillId="0" borderId="0" xfId="748" applyNumberFormat="1" applyFont="1" applyAlignment="1" applyProtection="1">
      <alignment horizontal="left" vertical="center" wrapText="1" indent="1"/>
      <protection locked="0"/>
    </xf>
    <xf numFmtId="0" fontId="12" fillId="0" borderId="22" xfId="394" applyFont="1" applyBorder="1" applyAlignment="1">
      <alignment horizontal="left" vertical="center" wrapText="1" indent="1"/>
    </xf>
    <xf numFmtId="172" fontId="12" fillId="0" borderId="22" xfId="748" applyNumberFormat="1" applyFont="1" applyBorder="1" applyAlignment="1" applyProtection="1">
      <alignment horizontal="center" vertical="center"/>
      <protection locked="0"/>
    </xf>
    <xf numFmtId="0" fontId="12" fillId="0" borderId="0" xfId="748" applyNumberFormat="1" applyFont="1" applyAlignment="1" applyProtection="1">
      <alignment horizontal="center" vertical="center"/>
      <protection locked="0"/>
    </xf>
    <xf numFmtId="0" fontId="12" fillId="0" borderId="22" xfId="748" applyNumberFormat="1" applyFont="1" applyBorder="1" applyAlignment="1" applyProtection="1">
      <alignment horizontal="center" vertical="center"/>
      <protection locked="0"/>
    </xf>
    <xf numFmtId="0" fontId="12" fillId="0" borderId="22" xfId="748" applyNumberFormat="1" applyFont="1" applyBorder="1" applyAlignment="1" applyProtection="1">
      <alignment horizontal="left" vertical="center" wrapText="1" indent="1"/>
      <protection locked="0"/>
    </xf>
    <xf numFmtId="172" fontId="12" fillId="0" borderId="22" xfId="394" applyNumberFormat="1" applyFont="1" applyBorder="1" applyAlignment="1">
      <alignment horizontal="center" vertical="center"/>
    </xf>
    <xf numFmtId="0" fontId="12" fillId="0" borderId="22" xfId="394" applyFont="1" applyBorder="1" applyAlignment="1">
      <alignment horizontal="center" vertical="center"/>
    </xf>
    <xf numFmtId="0" fontId="12" fillId="0" borderId="23" xfId="748" applyNumberFormat="1" applyFont="1" applyBorder="1" applyAlignment="1" applyProtection="1">
      <alignment horizontal="left" vertical="center" indent="1"/>
      <protection locked="0"/>
    </xf>
    <xf numFmtId="0" fontId="12" fillId="0" borderId="0" xfId="748" applyNumberFormat="1" applyFont="1" applyAlignment="1" applyProtection="1">
      <alignment horizontal="left" vertical="center" indent="1"/>
      <protection locked="0"/>
    </xf>
    <xf numFmtId="0" fontId="12" fillId="0" borderId="22" xfId="748" applyNumberFormat="1" applyFont="1" applyBorder="1" applyAlignment="1" applyProtection="1">
      <alignment horizontal="left" vertical="center" indent="1"/>
      <protection locked="0"/>
    </xf>
    <xf numFmtId="0" fontId="12" fillId="34" borderId="22" xfId="748" applyNumberFormat="1" applyFont="1" applyFill="1" applyBorder="1" applyAlignment="1" applyProtection="1">
      <alignment horizontal="center" vertical="center"/>
      <protection locked="0"/>
    </xf>
    <xf numFmtId="0" fontId="63" fillId="0" borderId="23" xfId="748" applyNumberFormat="1" applyFont="1" applyBorder="1" applyAlignment="1" applyProtection="1">
      <alignment horizontal="left" vertical="center" wrapText="1" indent="1"/>
      <protection locked="0"/>
    </xf>
    <xf numFmtId="0" fontId="63" fillId="0" borderId="0" xfId="748" applyNumberFormat="1" applyFont="1" applyAlignment="1" applyProtection="1">
      <alignment horizontal="left" vertical="center" wrapText="1" indent="1"/>
      <protection locked="0"/>
    </xf>
    <xf numFmtId="0" fontId="63" fillId="0" borderId="22" xfId="748" applyNumberFormat="1" applyFont="1" applyBorder="1" applyAlignment="1" applyProtection="1">
      <alignment horizontal="left" vertical="center" wrapText="1" indent="1"/>
      <protection locked="0"/>
    </xf>
    <xf numFmtId="172" fontId="63" fillId="0" borderId="23" xfId="748" applyNumberFormat="1" applyFont="1" applyBorder="1" applyAlignment="1" applyProtection="1">
      <alignment horizontal="center" vertical="center"/>
      <protection locked="0"/>
    </xf>
    <xf numFmtId="172" fontId="63" fillId="0" borderId="0" xfId="394" applyNumberFormat="1" applyFont="1" applyAlignment="1">
      <alignment horizontal="center" vertical="center"/>
    </xf>
    <xf numFmtId="172" fontId="63" fillId="0" borderId="22" xfId="394" applyNumberFormat="1" applyFont="1" applyBorder="1" applyAlignment="1">
      <alignment horizontal="center" vertical="center"/>
    </xf>
    <xf numFmtId="0" fontId="63" fillId="0" borderId="23" xfId="748" applyNumberFormat="1" applyFont="1" applyBorder="1" applyAlignment="1" applyProtection="1">
      <alignment horizontal="center" vertical="center"/>
      <protection locked="0"/>
    </xf>
    <xf numFmtId="0" fontId="63" fillId="0" borderId="0" xfId="394" applyFont="1" applyAlignment="1">
      <alignment horizontal="center" vertical="center"/>
    </xf>
    <xf numFmtId="0" fontId="63" fillId="0" borderId="22" xfId="394" applyFont="1" applyBorder="1" applyAlignment="1">
      <alignment horizontal="center" vertical="center"/>
    </xf>
    <xf numFmtId="0" fontId="62" fillId="0" borderId="0" xfId="621" applyFont="1" applyFill="1"/>
    <xf numFmtId="166" fontId="13" fillId="0" borderId="0" xfId="643" applyFont="1" applyAlignment="1">
      <alignment horizontal="center" vertical="center" wrapText="1"/>
    </xf>
    <xf numFmtId="0" fontId="34" fillId="32" borderId="28" xfId="621" applyFont="1" applyFill="1" applyBorder="1" applyAlignment="1">
      <alignment horizontal="center" vertical="center" wrapText="1"/>
    </xf>
    <xf numFmtId="0" fontId="34" fillId="32" borderId="29" xfId="621" applyFont="1" applyFill="1" applyBorder="1" applyAlignment="1">
      <alignment horizontal="center" vertical="center" wrapText="1"/>
    </xf>
    <xf numFmtId="0" fontId="34" fillId="32" borderId="30" xfId="621" applyFont="1" applyFill="1" applyBorder="1" applyAlignment="1">
      <alignment horizontal="center" vertical="center" wrapText="1"/>
    </xf>
    <xf numFmtId="0" fontId="34" fillId="32" borderId="21" xfId="621" applyFont="1" applyFill="1" applyBorder="1" applyAlignment="1">
      <alignment horizontal="center" vertical="center" wrapText="1"/>
    </xf>
    <xf numFmtId="0" fontId="34" fillId="32" borderId="30" xfId="621" applyFont="1" applyFill="1" applyBorder="1" applyAlignment="1">
      <alignment horizontal="center" vertical="center"/>
    </xf>
    <xf numFmtId="0" fontId="34" fillId="32" borderId="21" xfId="621" applyFont="1" applyFill="1" applyBorder="1" applyAlignment="1">
      <alignment horizontal="center" vertical="center"/>
    </xf>
    <xf numFmtId="0" fontId="34" fillId="32" borderId="26" xfId="621" applyFont="1" applyFill="1" applyBorder="1" applyAlignment="1">
      <alignment horizontal="center" vertical="center" wrapText="1"/>
    </xf>
    <xf numFmtId="0" fontId="12" fillId="29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5" borderId="0" xfId="647" applyFont="1" applyFill="1" applyAlignment="1">
      <alignment horizontal="center" vertical="center"/>
    </xf>
    <xf numFmtId="0" fontId="61" fillId="30" borderId="31" xfId="647" applyFont="1" applyFill="1" applyBorder="1" applyAlignment="1">
      <alignment horizontal="center" vertical="center"/>
    </xf>
    <xf numFmtId="0" fontId="61" fillId="30" borderId="32" xfId="647" applyFont="1" applyFill="1" applyBorder="1" applyAlignment="1">
      <alignment horizontal="center" vertical="center"/>
    </xf>
    <xf numFmtId="0" fontId="61" fillId="30" borderId="25" xfId="647" applyFont="1" applyFill="1" applyBorder="1" applyAlignment="1">
      <alignment horizontal="center" vertical="center" wrapText="1"/>
    </xf>
    <xf numFmtId="0" fontId="61" fillId="30" borderId="33" xfId="647" applyFont="1" applyFill="1" applyBorder="1" applyAlignment="1">
      <alignment horizontal="center" vertical="center" wrapText="1"/>
    </xf>
    <xf numFmtId="0" fontId="61" fillId="30" borderId="34" xfId="647" applyFont="1" applyFill="1" applyBorder="1" applyAlignment="1">
      <alignment horizontal="center" vertical="center" wrapText="1"/>
    </xf>
    <xf numFmtId="0" fontId="61" fillId="30" borderId="35" xfId="647" applyFont="1" applyFill="1" applyBorder="1" applyAlignment="1">
      <alignment horizontal="center" vertical="center" wrapText="1"/>
    </xf>
  </cellXfs>
  <cellStyles count="1393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8" xr:uid="{68DEE4C7-4C9B-464D-B30D-B663F907B0A1}"/>
    <cellStyle name="Normal 105 2 2 3 3 2 2 2 2 2 2 2 2 3" xfId="1384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1" xr:uid="{312F3438-C035-416B-B3BF-4CEBB5BC97A5}"/>
    <cellStyle name="Normal 109 2 2 2 2 2 2 3" xfId="1388" xr:uid="{F39DFFC5-B6CB-4798-91B2-1FF8E8415595}"/>
    <cellStyle name="Normal 109 2 2 2 2 2 2 3 2" xfId="1392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7" xr:uid="{A4118AC9-9D02-4875-A56D-1A5ABAAB91B8}"/>
    <cellStyle name="Normal 109 3 2 2 2 2 2 2" xfId="1380" xr:uid="{2D49ACEA-F411-4D8A-A708-0A358708B444}"/>
    <cellStyle name="Normal 109 3 2 2 2 2 2 3" xfId="1387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3" xr:uid="{9E5F1350-F53D-43D6-B38D-4FFE93E25FC2}"/>
    <cellStyle name="Normal 11 2 3 3 4 2 3 2 2 3 2 2 3 2 2 3 2 2" xfId="1390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2" xr:uid="{CCD3D2E1-5FD1-4687-BE60-C98AAE44A78F}"/>
    <cellStyle name="Normal 111 2 2 2 2 2 3" xfId="1389" xr:uid="{A7786D39-894A-4B74-9079-45EBC27CDE19}"/>
    <cellStyle name="Normal 112" xfId="519" xr:uid="{00000000-0005-0000-0000-000008020000}"/>
    <cellStyle name="Normal 113" xfId="1385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6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_AGENDA DEP 2009 F 2 2 2" xfId="748" xr:uid="{00000000-0005-0000-0000-0000ED020000}"/>
    <cellStyle name="Normal 30" xfId="749" xr:uid="{00000000-0005-0000-0000-0000EF020000}"/>
    <cellStyle name="Normal 30 2" xfId="750" xr:uid="{00000000-0005-0000-0000-0000F0020000}"/>
    <cellStyle name="Normal 31" xfId="751" xr:uid="{00000000-0005-0000-0000-0000F1020000}"/>
    <cellStyle name="Normal 31 2" xfId="752" xr:uid="{00000000-0005-0000-0000-0000F2020000}"/>
    <cellStyle name="Normal 32" xfId="753" xr:uid="{00000000-0005-0000-0000-0000F3020000}"/>
    <cellStyle name="Normal 32 2" xfId="754" xr:uid="{00000000-0005-0000-0000-0000F4020000}"/>
    <cellStyle name="Normal 33" xfId="755" xr:uid="{00000000-0005-0000-0000-0000F5020000}"/>
    <cellStyle name="Normal 33 2" xfId="756" xr:uid="{00000000-0005-0000-0000-0000F6020000}"/>
    <cellStyle name="Normal 34" xfId="757" xr:uid="{00000000-0005-0000-0000-0000F7020000}"/>
    <cellStyle name="Normal 34 2" xfId="758" xr:uid="{00000000-0005-0000-0000-0000F8020000}"/>
    <cellStyle name="Normal 35" xfId="759" xr:uid="{00000000-0005-0000-0000-0000F9020000}"/>
    <cellStyle name="Normal 35 2" xfId="760" xr:uid="{00000000-0005-0000-0000-0000FA020000}"/>
    <cellStyle name="Normal 36" xfId="761" xr:uid="{00000000-0005-0000-0000-0000FB020000}"/>
    <cellStyle name="Normal 36 2" xfId="762" xr:uid="{00000000-0005-0000-0000-0000FC020000}"/>
    <cellStyle name="Normal 37" xfId="763" xr:uid="{00000000-0005-0000-0000-0000FD020000}"/>
    <cellStyle name="Normal 37 2" xfId="764" xr:uid="{00000000-0005-0000-0000-0000FE020000}"/>
    <cellStyle name="Normal 37 2 2" xfId="765" xr:uid="{00000000-0005-0000-0000-0000FF020000}"/>
    <cellStyle name="Normal 38" xfId="766" xr:uid="{00000000-0005-0000-0000-000000030000}"/>
    <cellStyle name="Normal 38 2" xfId="767" xr:uid="{00000000-0005-0000-0000-000001030000}"/>
    <cellStyle name="Normal 38 2 2" xfId="768" xr:uid="{00000000-0005-0000-0000-000002030000}"/>
    <cellStyle name="Normal 39" xfId="769" xr:uid="{00000000-0005-0000-0000-000003030000}"/>
    <cellStyle name="Normal 39 2" xfId="770" xr:uid="{00000000-0005-0000-0000-000004030000}"/>
    <cellStyle name="Normal 39 2 2" xfId="771" xr:uid="{00000000-0005-0000-0000-000005030000}"/>
    <cellStyle name="Normal 4" xfId="772" xr:uid="{00000000-0005-0000-0000-000006030000}"/>
    <cellStyle name="Normal 4 2" xfId="773" xr:uid="{00000000-0005-0000-0000-000007030000}"/>
    <cellStyle name="Normal 4 2 2" xfId="774" xr:uid="{00000000-0005-0000-0000-000008030000}"/>
    <cellStyle name="Normal 4 2 2 2" xfId="775" xr:uid="{00000000-0005-0000-0000-000009030000}"/>
    <cellStyle name="Normal 4 2 2 2 2" xfId="776" xr:uid="{00000000-0005-0000-0000-00000A030000}"/>
    <cellStyle name="Normal 4 2 2 2 2 2" xfId="777" xr:uid="{00000000-0005-0000-0000-00000B030000}"/>
    <cellStyle name="Normal 4 2 2 2 3" xfId="778" xr:uid="{00000000-0005-0000-0000-00000C030000}"/>
    <cellStyle name="Normal 4 2 2 2 3 2" xfId="779" xr:uid="{00000000-0005-0000-0000-00000D030000}"/>
    <cellStyle name="Normal 4 2 2 2 4" xfId="780" xr:uid="{00000000-0005-0000-0000-00000E030000}"/>
    <cellStyle name="Normal 4 2 2 2 4 2" xfId="781" xr:uid="{00000000-0005-0000-0000-00000F030000}"/>
    <cellStyle name="Normal 4 2 2 2 5" xfId="782" xr:uid="{00000000-0005-0000-0000-000010030000}"/>
    <cellStyle name="Normal 4 2 2 3" xfId="783" xr:uid="{00000000-0005-0000-0000-000011030000}"/>
    <cellStyle name="Normal 4 2 2 3 2" xfId="784" xr:uid="{00000000-0005-0000-0000-000012030000}"/>
    <cellStyle name="Normal 4 2 2 4" xfId="785" xr:uid="{00000000-0005-0000-0000-000013030000}"/>
    <cellStyle name="Normal 4 2 2 4 2" xfId="786" xr:uid="{00000000-0005-0000-0000-000014030000}"/>
    <cellStyle name="Normal 4 2 2 5" xfId="787" xr:uid="{00000000-0005-0000-0000-000015030000}"/>
    <cellStyle name="Normal 4 2 2 5 2" xfId="788" xr:uid="{00000000-0005-0000-0000-000016030000}"/>
    <cellStyle name="Normal 4 2 2 6" xfId="789" xr:uid="{00000000-0005-0000-0000-000017030000}"/>
    <cellStyle name="Normal 4 2 3" xfId="790" xr:uid="{00000000-0005-0000-0000-000018030000}"/>
    <cellStyle name="Normal 4 2 3 2" xfId="791" xr:uid="{00000000-0005-0000-0000-000019030000}"/>
    <cellStyle name="Normal 4 2 3 2 2" xfId="792" xr:uid="{00000000-0005-0000-0000-00001A030000}"/>
    <cellStyle name="Normal 4 2 3 3" xfId="793" xr:uid="{00000000-0005-0000-0000-00001B030000}"/>
    <cellStyle name="Normal 4 2 3 3 2" xfId="794" xr:uid="{00000000-0005-0000-0000-00001C030000}"/>
    <cellStyle name="Normal 4 2 3 4" xfId="795" xr:uid="{00000000-0005-0000-0000-00001D030000}"/>
    <cellStyle name="Normal 4 2 3 4 2" xfId="796" xr:uid="{00000000-0005-0000-0000-00001E030000}"/>
    <cellStyle name="Normal 4 2 3 5" xfId="797" xr:uid="{00000000-0005-0000-0000-00001F030000}"/>
    <cellStyle name="Normal 4 2 4" xfId="798" xr:uid="{00000000-0005-0000-0000-000020030000}"/>
    <cellStyle name="Normal 4 2 4 2" xfId="799" xr:uid="{00000000-0005-0000-0000-000021030000}"/>
    <cellStyle name="Normal 4 2 5" xfId="800" xr:uid="{00000000-0005-0000-0000-000022030000}"/>
    <cellStyle name="Normal 4 2 5 2" xfId="801" xr:uid="{00000000-0005-0000-0000-000023030000}"/>
    <cellStyle name="Normal 4 2 6" xfId="802" xr:uid="{00000000-0005-0000-0000-000024030000}"/>
    <cellStyle name="Normal 4 2 6 2" xfId="803" xr:uid="{00000000-0005-0000-0000-000025030000}"/>
    <cellStyle name="Normal 4 2 7" xfId="804" xr:uid="{00000000-0005-0000-0000-000026030000}"/>
    <cellStyle name="Normal 4 3" xfId="805" xr:uid="{00000000-0005-0000-0000-000027030000}"/>
    <cellStyle name="Normal 4 4" xfId="806" xr:uid="{00000000-0005-0000-0000-000028030000}"/>
    <cellStyle name="Normal 4 4 2" xfId="807" xr:uid="{00000000-0005-0000-0000-000029030000}"/>
    <cellStyle name="Normal 4 4 3" xfId="808" xr:uid="{00000000-0005-0000-0000-00002A030000}"/>
    <cellStyle name="Normal 4 4 3 2" xfId="809" xr:uid="{00000000-0005-0000-0000-00002B030000}"/>
    <cellStyle name="Normal 4 4 4" xfId="810" xr:uid="{00000000-0005-0000-0000-00002C030000}"/>
    <cellStyle name="Normal 4 5" xfId="811" xr:uid="{00000000-0005-0000-0000-00002D030000}"/>
    <cellStyle name="Normal 40" xfId="812" xr:uid="{00000000-0005-0000-0000-00002E030000}"/>
    <cellStyle name="Normal 40 2" xfId="813" xr:uid="{00000000-0005-0000-0000-00002F030000}"/>
    <cellStyle name="Normal 40 2 2" xfId="814" xr:uid="{00000000-0005-0000-0000-000030030000}"/>
    <cellStyle name="Normal 41" xfId="815" xr:uid="{00000000-0005-0000-0000-000031030000}"/>
    <cellStyle name="Normal 41 2" xfId="816" xr:uid="{00000000-0005-0000-0000-000032030000}"/>
    <cellStyle name="Normal 41 2 2" xfId="817" xr:uid="{00000000-0005-0000-0000-000033030000}"/>
    <cellStyle name="Normal 42" xfId="818" xr:uid="{00000000-0005-0000-0000-000034030000}"/>
    <cellStyle name="Normal 42 2" xfId="819" xr:uid="{00000000-0005-0000-0000-000035030000}"/>
    <cellStyle name="Normal 42 2 2" xfId="820" xr:uid="{00000000-0005-0000-0000-000036030000}"/>
    <cellStyle name="Normal 43" xfId="821" xr:uid="{00000000-0005-0000-0000-000037030000}"/>
    <cellStyle name="Normal 43 2" xfId="822" xr:uid="{00000000-0005-0000-0000-000038030000}"/>
    <cellStyle name="Normal 43 2 2" xfId="823" xr:uid="{00000000-0005-0000-0000-000039030000}"/>
    <cellStyle name="Normal 44" xfId="824" xr:uid="{00000000-0005-0000-0000-00003A030000}"/>
    <cellStyle name="Normal 44 2" xfId="825" xr:uid="{00000000-0005-0000-0000-00003B030000}"/>
    <cellStyle name="Normal 44 2 2" xfId="826" xr:uid="{00000000-0005-0000-0000-00003C030000}"/>
    <cellStyle name="Normal 45" xfId="827" xr:uid="{00000000-0005-0000-0000-00003D030000}"/>
    <cellStyle name="Normal 45 2" xfId="828" xr:uid="{00000000-0005-0000-0000-00003E030000}"/>
    <cellStyle name="Normal 45 2 2" xfId="829" xr:uid="{00000000-0005-0000-0000-00003F030000}"/>
    <cellStyle name="Normal 46" xfId="830" xr:uid="{00000000-0005-0000-0000-000040030000}"/>
    <cellStyle name="Normal 46 2" xfId="831" xr:uid="{00000000-0005-0000-0000-000041030000}"/>
    <cellStyle name="Normal 46 2 2" xfId="832" xr:uid="{00000000-0005-0000-0000-000042030000}"/>
    <cellStyle name="Normal 47" xfId="833" xr:uid="{00000000-0005-0000-0000-000043030000}"/>
    <cellStyle name="Normal 47 2" xfId="834" xr:uid="{00000000-0005-0000-0000-000044030000}"/>
    <cellStyle name="Normal 47 2 2" xfId="835" xr:uid="{00000000-0005-0000-0000-000045030000}"/>
    <cellStyle name="Normal 48" xfId="836" xr:uid="{00000000-0005-0000-0000-000046030000}"/>
    <cellStyle name="Normal 48 2" xfId="837" xr:uid="{00000000-0005-0000-0000-000047030000}"/>
    <cellStyle name="Normal 48 2 2" xfId="838" xr:uid="{00000000-0005-0000-0000-000048030000}"/>
    <cellStyle name="Normal 49" xfId="839" xr:uid="{00000000-0005-0000-0000-000049030000}"/>
    <cellStyle name="Normal 49 2" xfId="840" xr:uid="{00000000-0005-0000-0000-00004A030000}"/>
    <cellStyle name="Normal 49 2 2" xfId="841" xr:uid="{00000000-0005-0000-0000-00004B030000}"/>
    <cellStyle name="Normal 5" xfId="842" xr:uid="{00000000-0005-0000-0000-00004C030000}"/>
    <cellStyle name="Normal 5 2" xfId="843" xr:uid="{00000000-0005-0000-0000-00004D030000}"/>
    <cellStyle name="Normal 5 2 2" xfId="844" xr:uid="{00000000-0005-0000-0000-00004E030000}"/>
    <cellStyle name="Normal 5 2 2 2" xfId="845" xr:uid="{00000000-0005-0000-0000-00004F030000}"/>
    <cellStyle name="Normal 5 2 2 2 2" xfId="846" xr:uid="{00000000-0005-0000-0000-000050030000}"/>
    <cellStyle name="Normal 5 2 2 3" xfId="847" xr:uid="{00000000-0005-0000-0000-000051030000}"/>
    <cellStyle name="Normal 5 2 2 3 2" xfId="848" xr:uid="{00000000-0005-0000-0000-000052030000}"/>
    <cellStyle name="Normal 5 2 2 4" xfId="849" xr:uid="{00000000-0005-0000-0000-000053030000}"/>
    <cellStyle name="Normal 5 2 2 4 2" xfId="850" xr:uid="{00000000-0005-0000-0000-000054030000}"/>
    <cellStyle name="Normal 5 2 2 5" xfId="851" xr:uid="{00000000-0005-0000-0000-000055030000}"/>
    <cellStyle name="Normal 5 2 3" xfId="852" xr:uid="{00000000-0005-0000-0000-000056030000}"/>
    <cellStyle name="Normal 5 2 4" xfId="853" xr:uid="{00000000-0005-0000-0000-000057030000}"/>
    <cellStyle name="Normal 5 2 4 2" xfId="854" xr:uid="{00000000-0005-0000-0000-000058030000}"/>
    <cellStyle name="Normal 5 3" xfId="855" xr:uid="{00000000-0005-0000-0000-000059030000}"/>
    <cellStyle name="Normal 5 3 2" xfId="856" xr:uid="{00000000-0005-0000-0000-00005A030000}"/>
    <cellStyle name="Normal 5 3 3" xfId="857" xr:uid="{00000000-0005-0000-0000-00005B030000}"/>
    <cellStyle name="Normal 5 3 3 2" xfId="858" xr:uid="{00000000-0005-0000-0000-00005C030000}"/>
    <cellStyle name="Normal 5 4" xfId="859" xr:uid="{00000000-0005-0000-0000-00005D030000}"/>
    <cellStyle name="Normal 5 5" xfId="860" xr:uid="{00000000-0005-0000-0000-00005E030000}"/>
    <cellStyle name="Normal 5 5 2" xfId="861" xr:uid="{00000000-0005-0000-0000-00005F030000}"/>
    <cellStyle name="Normal 5 5 2 2" xfId="862" xr:uid="{00000000-0005-0000-0000-000060030000}"/>
    <cellStyle name="Normal 5 5 2 2 2" xfId="863" xr:uid="{00000000-0005-0000-0000-000061030000}"/>
    <cellStyle name="Normal 5 5 2 2 2 2" xfId="864" xr:uid="{00000000-0005-0000-0000-000062030000}"/>
    <cellStyle name="Normal 5 5 2 2 3" xfId="865" xr:uid="{00000000-0005-0000-0000-000063030000}"/>
    <cellStyle name="Normal 5 5 2 2 3 2" xfId="866" xr:uid="{00000000-0005-0000-0000-000064030000}"/>
    <cellStyle name="Normal 5 5 2 2 4" xfId="867" xr:uid="{00000000-0005-0000-0000-000065030000}"/>
    <cellStyle name="Normal 5 5 2 2 4 2" xfId="868" xr:uid="{00000000-0005-0000-0000-000066030000}"/>
    <cellStyle name="Normal 5 5 2 2 5" xfId="869" xr:uid="{00000000-0005-0000-0000-000067030000}"/>
    <cellStyle name="Normal 5 5 2 3" xfId="870" xr:uid="{00000000-0005-0000-0000-000068030000}"/>
    <cellStyle name="Normal 5 5 2 3 2" xfId="871" xr:uid="{00000000-0005-0000-0000-000069030000}"/>
    <cellStyle name="Normal 5 5 2 4" xfId="872" xr:uid="{00000000-0005-0000-0000-00006A030000}"/>
    <cellStyle name="Normal 5 5 2 4 2" xfId="873" xr:uid="{00000000-0005-0000-0000-00006B030000}"/>
    <cellStyle name="Normal 5 5 2 5" xfId="874" xr:uid="{00000000-0005-0000-0000-00006C030000}"/>
    <cellStyle name="Normal 5 5 2 5 2" xfId="875" xr:uid="{00000000-0005-0000-0000-00006D030000}"/>
    <cellStyle name="Normal 5 5 2 6" xfId="876" xr:uid="{00000000-0005-0000-0000-00006E030000}"/>
    <cellStyle name="Normal 5 5 3" xfId="877" xr:uid="{00000000-0005-0000-0000-00006F030000}"/>
    <cellStyle name="Normal 5 5 3 2" xfId="878" xr:uid="{00000000-0005-0000-0000-000070030000}"/>
    <cellStyle name="Normal 5 5 3 2 2" xfId="879" xr:uid="{00000000-0005-0000-0000-000071030000}"/>
    <cellStyle name="Normal 5 5 3 3" xfId="880" xr:uid="{00000000-0005-0000-0000-000072030000}"/>
    <cellStyle name="Normal 5 5 3 3 2" xfId="881" xr:uid="{00000000-0005-0000-0000-000073030000}"/>
    <cellStyle name="Normal 5 5 3 4" xfId="882" xr:uid="{00000000-0005-0000-0000-000074030000}"/>
    <cellStyle name="Normal 5 5 3 4 2" xfId="883" xr:uid="{00000000-0005-0000-0000-000075030000}"/>
    <cellStyle name="Normal 5 5 3 5" xfId="884" xr:uid="{00000000-0005-0000-0000-000076030000}"/>
    <cellStyle name="Normal 5 5 4" xfId="885" xr:uid="{00000000-0005-0000-0000-000077030000}"/>
    <cellStyle name="Normal 5 5 4 2" xfId="886" xr:uid="{00000000-0005-0000-0000-000078030000}"/>
    <cellStyle name="Normal 5 5 5" xfId="887" xr:uid="{00000000-0005-0000-0000-000079030000}"/>
    <cellStyle name="Normal 5 5 5 2" xfId="888" xr:uid="{00000000-0005-0000-0000-00007A030000}"/>
    <cellStyle name="Normal 5 5 5 2 2" xfId="889" xr:uid="{00000000-0005-0000-0000-00007B030000}"/>
    <cellStyle name="Normal 5 5 5 3" xfId="890" xr:uid="{00000000-0005-0000-0000-00007C030000}"/>
    <cellStyle name="Normal 5 5 5 3 2" xfId="891" xr:uid="{00000000-0005-0000-0000-00007D030000}"/>
    <cellStyle name="Normal 5 5 5 3 2 2" xfId="892" xr:uid="{00000000-0005-0000-0000-00007E030000}"/>
    <cellStyle name="Normal 5 5 5 3 3" xfId="893" xr:uid="{00000000-0005-0000-0000-00007F030000}"/>
    <cellStyle name="Normal 5 5 5 4" xfId="894" xr:uid="{00000000-0005-0000-0000-000080030000}"/>
    <cellStyle name="Normal 5 5 5 4 2" xfId="895" xr:uid="{00000000-0005-0000-0000-000081030000}"/>
    <cellStyle name="Normal 5 5 5 4 3" xfId="896" xr:uid="{00000000-0005-0000-0000-000082030000}"/>
    <cellStyle name="Normal 5 5 5 4 3 2" xfId="897" xr:uid="{00000000-0005-0000-0000-000083030000}"/>
    <cellStyle name="Normal 5 5 5 4 3 2 2" xfId="898" xr:uid="{00000000-0005-0000-0000-000084030000}"/>
    <cellStyle name="Normal 5 5 5 4 3 2 2 2" xfId="899" xr:uid="{00000000-0005-0000-0000-000085030000}"/>
    <cellStyle name="Normal 5 5 5 4 3 2 2 2 2" xfId="900" xr:uid="{00000000-0005-0000-0000-000086030000}"/>
    <cellStyle name="Normal 5 5 5 4 3 2 2 2 3" xfId="901" xr:uid="{00000000-0005-0000-0000-000087030000}"/>
    <cellStyle name="Normal 5 5 5 4 3 2 2 2 4" xfId="902" xr:uid="{00000000-0005-0000-0000-000088030000}"/>
    <cellStyle name="Normal 5 5 5 4 3 2 2 2 4 2" xfId="903" xr:uid="{00000000-0005-0000-0000-000089030000}"/>
    <cellStyle name="Normal 5 5 5 4 3 2 2 2 4 2 2" xfId="904" xr:uid="{00000000-0005-0000-0000-00008A030000}"/>
    <cellStyle name="Normal 5 5 5 4 3 2 2 2 4 2 2 2" xfId="905" xr:uid="{00000000-0005-0000-0000-00008B030000}"/>
    <cellStyle name="Normal 5 5 5 4 3 2 2 2 4 2 2 2 2" xfId="906" xr:uid="{00000000-0005-0000-0000-00008C030000}"/>
    <cellStyle name="Normal 5 5 5 4 3 2 2 2 4 2 2 2 2 2" xfId="907" xr:uid="{00000000-0005-0000-0000-00008D030000}"/>
    <cellStyle name="Normal 5 5 5 4 3 2 2 2 4 2 2 2 2 2 2" xfId="908" xr:uid="{00000000-0005-0000-0000-00008E030000}"/>
    <cellStyle name="Normal 5 5 5 4 3 2 2 2 4 2 2 2 2 2 2 2" xfId="909" xr:uid="{00000000-0005-0000-0000-00008F030000}"/>
    <cellStyle name="Normal 5 5 5 4 3 2 2 2 4 2 2 2 2 2 2 2 2 2 2" xfId="910" xr:uid="{00000000-0005-0000-0000-000090030000}"/>
    <cellStyle name="Normal 5 5 5 4 3 2 2 2 4 2 2 2 2 2 2 2 2 2 2 2" xfId="1379" xr:uid="{46067424-D179-4E54-A156-7C19A99BBAE2}"/>
    <cellStyle name="Normal 5 5 5 4 3 2 2 2 4 2 2 2 2 2 2 2 2 2 2 2 2" xfId="1391" xr:uid="{A3915EDA-852C-4D6A-BA24-002D3A911C48}"/>
    <cellStyle name="Normal 5 5 5 5" xfId="911" xr:uid="{00000000-0005-0000-0000-000091030000}"/>
    <cellStyle name="Normal 5 5 6" xfId="912" xr:uid="{00000000-0005-0000-0000-000092030000}"/>
    <cellStyle name="Normal 5 5 6 2" xfId="913" xr:uid="{00000000-0005-0000-0000-000093030000}"/>
    <cellStyle name="Normal 5 5 6 2 2" xfId="914" xr:uid="{00000000-0005-0000-0000-000094030000}"/>
    <cellStyle name="Normal 5 5 6 3" xfId="915" xr:uid="{00000000-0005-0000-0000-000095030000}"/>
    <cellStyle name="Normal 5 5 7" xfId="916" xr:uid="{00000000-0005-0000-0000-000096030000}"/>
    <cellStyle name="Normal 5 5 7 2" xfId="917" xr:uid="{00000000-0005-0000-0000-000097030000}"/>
    <cellStyle name="Normal 5 5 7 3" xfId="918" xr:uid="{00000000-0005-0000-0000-000098030000}"/>
    <cellStyle name="Normal 5 5 7 3 2" xfId="919" xr:uid="{00000000-0005-0000-0000-000099030000}"/>
    <cellStyle name="Normal 5 5 7 3 2 2" xfId="920" xr:uid="{00000000-0005-0000-0000-00009A030000}"/>
    <cellStyle name="Normal 5 5 7 3 2 2 2" xfId="921" xr:uid="{00000000-0005-0000-0000-00009B030000}"/>
    <cellStyle name="Normal 5 5 7 3 2 2 2 2" xfId="922" xr:uid="{00000000-0005-0000-0000-00009C030000}"/>
    <cellStyle name="Normal 5 5 7 3 2 2 2 3" xfId="923" xr:uid="{00000000-0005-0000-0000-00009D030000}"/>
    <cellStyle name="Normal 5 5 7 3 2 2 2 4" xfId="924" xr:uid="{00000000-0005-0000-0000-00009E030000}"/>
    <cellStyle name="Normal 5 5 7 3 2 2 2 4 2" xfId="925" xr:uid="{00000000-0005-0000-0000-00009F030000}"/>
    <cellStyle name="Normal 5 5 7 3 2 2 2 4 2 2" xfId="926" xr:uid="{00000000-0005-0000-0000-0000A0030000}"/>
    <cellStyle name="Normal 5 5 7 3 2 2 2 4 2 2 2" xfId="927" xr:uid="{00000000-0005-0000-0000-0000A1030000}"/>
    <cellStyle name="Normal 5 5 7 3 2 2 2 4 2 2 2 2" xfId="928" xr:uid="{00000000-0005-0000-0000-0000A2030000}"/>
    <cellStyle name="Normal 5 5 7 3 2 2 2 4 2 2 2 2 2" xfId="929" xr:uid="{00000000-0005-0000-0000-0000A3030000}"/>
    <cellStyle name="Normal 5 5 7 3 2 2 2 4 2 2 2 2 2 2" xfId="930" xr:uid="{00000000-0005-0000-0000-0000A4030000}"/>
    <cellStyle name="Normal 5 5 8" xfId="931" xr:uid="{00000000-0005-0000-0000-0000A5030000}"/>
    <cellStyle name="Normal 5 6" xfId="932" xr:uid="{00000000-0005-0000-0000-0000A6030000}"/>
    <cellStyle name="Normal 5 6 2" xfId="933" xr:uid="{00000000-0005-0000-0000-0000A7030000}"/>
    <cellStyle name="Normal 50" xfId="934" xr:uid="{00000000-0005-0000-0000-0000A8030000}"/>
    <cellStyle name="Normal 50 2" xfId="935" xr:uid="{00000000-0005-0000-0000-0000A9030000}"/>
    <cellStyle name="Normal 50 2 2" xfId="936" xr:uid="{00000000-0005-0000-0000-0000AA030000}"/>
    <cellStyle name="Normal 51" xfId="937" xr:uid="{00000000-0005-0000-0000-0000AB030000}"/>
    <cellStyle name="Normal 51 2" xfId="938" xr:uid="{00000000-0005-0000-0000-0000AC030000}"/>
    <cellStyle name="Normal 51 2 2" xfId="939" xr:uid="{00000000-0005-0000-0000-0000AD030000}"/>
    <cellStyle name="Normal 52" xfId="940" xr:uid="{00000000-0005-0000-0000-0000AE030000}"/>
    <cellStyle name="Normal 52 2" xfId="941" xr:uid="{00000000-0005-0000-0000-0000AF030000}"/>
    <cellStyle name="Normal 52 2 2" xfId="942" xr:uid="{00000000-0005-0000-0000-0000B0030000}"/>
    <cellStyle name="Normal 53" xfId="943" xr:uid="{00000000-0005-0000-0000-0000B1030000}"/>
    <cellStyle name="Normal 53 2" xfId="944" xr:uid="{00000000-0005-0000-0000-0000B2030000}"/>
    <cellStyle name="Normal 53 2 2" xfId="945" xr:uid="{00000000-0005-0000-0000-0000B3030000}"/>
    <cellStyle name="Normal 54" xfId="946" xr:uid="{00000000-0005-0000-0000-0000B4030000}"/>
    <cellStyle name="Normal 54 2" xfId="947" xr:uid="{00000000-0005-0000-0000-0000B5030000}"/>
    <cellStyle name="Normal 54 2 2" xfId="948" xr:uid="{00000000-0005-0000-0000-0000B6030000}"/>
    <cellStyle name="Normal 55" xfId="949" xr:uid="{00000000-0005-0000-0000-0000B7030000}"/>
    <cellStyle name="Normal 55 2" xfId="950" xr:uid="{00000000-0005-0000-0000-0000B8030000}"/>
    <cellStyle name="Normal 55 2 2" xfId="951" xr:uid="{00000000-0005-0000-0000-0000B9030000}"/>
    <cellStyle name="Normal 56" xfId="952" xr:uid="{00000000-0005-0000-0000-0000BA030000}"/>
    <cellStyle name="Normal 56 2" xfId="953" xr:uid="{00000000-0005-0000-0000-0000BB030000}"/>
    <cellStyle name="Normal 56 2 2" xfId="954" xr:uid="{00000000-0005-0000-0000-0000BC030000}"/>
    <cellStyle name="Normal 57" xfId="955" xr:uid="{00000000-0005-0000-0000-0000BD030000}"/>
    <cellStyle name="Normal 57 2" xfId="956" xr:uid="{00000000-0005-0000-0000-0000BE030000}"/>
    <cellStyle name="Normal 57 2 2" xfId="957" xr:uid="{00000000-0005-0000-0000-0000BF030000}"/>
    <cellStyle name="Normal 58" xfId="958" xr:uid="{00000000-0005-0000-0000-0000C0030000}"/>
    <cellStyle name="Normal 58 2" xfId="959" xr:uid="{00000000-0005-0000-0000-0000C1030000}"/>
    <cellStyle name="Normal 58 2 2" xfId="960" xr:uid="{00000000-0005-0000-0000-0000C2030000}"/>
    <cellStyle name="Normal 59" xfId="961" xr:uid="{00000000-0005-0000-0000-0000C3030000}"/>
    <cellStyle name="Normal 59 2" xfId="962" xr:uid="{00000000-0005-0000-0000-0000C4030000}"/>
    <cellStyle name="Normal 59 2 2" xfId="963" xr:uid="{00000000-0005-0000-0000-0000C5030000}"/>
    <cellStyle name="Normal 6" xfId="964" xr:uid="{00000000-0005-0000-0000-0000C6030000}"/>
    <cellStyle name="Normal 6 2" xfId="965" xr:uid="{00000000-0005-0000-0000-0000C7030000}"/>
    <cellStyle name="Normal 60" xfId="966" xr:uid="{00000000-0005-0000-0000-0000C8030000}"/>
    <cellStyle name="Normal 60 2" xfId="967" xr:uid="{00000000-0005-0000-0000-0000C9030000}"/>
    <cellStyle name="Normal 60 2 2" xfId="968" xr:uid="{00000000-0005-0000-0000-0000CA030000}"/>
    <cellStyle name="Normal 61" xfId="969" xr:uid="{00000000-0005-0000-0000-0000CB030000}"/>
    <cellStyle name="Normal 61 2" xfId="970" xr:uid="{00000000-0005-0000-0000-0000CC030000}"/>
    <cellStyle name="Normal 61 2 2" xfId="971" xr:uid="{00000000-0005-0000-0000-0000CD030000}"/>
    <cellStyle name="Normal 62" xfId="972" xr:uid="{00000000-0005-0000-0000-0000CE030000}"/>
    <cellStyle name="Normal 62 2" xfId="973" xr:uid="{00000000-0005-0000-0000-0000CF030000}"/>
    <cellStyle name="Normal 62 2 2" xfId="974" xr:uid="{00000000-0005-0000-0000-0000D0030000}"/>
    <cellStyle name="Normal 63" xfId="975" xr:uid="{00000000-0005-0000-0000-0000D1030000}"/>
    <cellStyle name="Normal 63 2" xfId="976" xr:uid="{00000000-0005-0000-0000-0000D2030000}"/>
    <cellStyle name="Normal 63 2 2" xfId="977" xr:uid="{00000000-0005-0000-0000-0000D3030000}"/>
    <cellStyle name="Normal 64" xfId="978" xr:uid="{00000000-0005-0000-0000-0000D4030000}"/>
    <cellStyle name="Normal 64 2" xfId="979" xr:uid="{00000000-0005-0000-0000-0000D5030000}"/>
    <cellStyle name="Normal 64 2 2" xfId="980" xr:uid="{00000000-0005-0000-0000-0000D6030000}"/>
    <cellStyle name="Normal 65" xfId="981" xr:uid="{00000000-0005-0000-0000-0000D7030000}"/>
    <cellStyle name="Normal 65 2" xfId="982" xr:uid="{00000000-0005-0000-0000-0000D8030000}"/>
    <cellStyle name="Normal 65 2 2" xfId="983" xr:uid="{00000000-0005-0000-0000-0000D9030000}"/>
    <cellStyle name="Normal 66" xfId="984" xr:uid="{00000000-0005-0000-0000-0000DA030000}"/>
    <cellStyle name="Normal 66 2" xfId="985" xr:uid="{00000000-0005-0000-0000-0000DB030000}"/>
    <cellStyle name="Normal 66 2 2" xfId="986" xr:uid="{00000000-0005-0000-0000-0000DC030000}"/>
    <cellStyle name="Normal 67" xfId="987" xr:uid="{00000000-0005-0000-0000-0000DD030000}"/>
    <cellStyle name="Normal 67 2" xfId="988" xr:uid="{00000000-0005-0000-0000-0000DE030000}"/>
    <cellStyle name="Normal 67 2 2" xfId="989" xr:uid="{00000000-0005-0000-0000-0000DF030000}"/>
    <cellStyle name="Normal 68" xfId="990" xr:uid="{00000000-0005-0000-0000-0000E0030000}"/>
    <cellStyle name="Normal 68 2" xfId="991" xr:uid="{00000000-0005-0000-0000-0000E1030000}"/>
    <cellStyle name="Normal 68 2 2" xfId="992" xr:uid="{00000000-0005-0000-0000-0000E2030000}"/>
    <cellStyle name="Normal 69" xfId="993" xr:uid="{00000000-0005-0000-0000-0000E3030000}"/>
    <cellStyle name="Normal 69 2" xfId="994" xr:uid="{00000000-0005-0000-0000-0000E4030000}"/>
    <cellStyle name="Normal 69 2 2" xfId="995" xr:uid="{00000000-0005-0000-0000-0000E5030000}"/>
    <cellStyle name="Normal 7" xfId="996" xr:uid="{00000000-0005-0000-0000-0000E6030000}"/>
    <cellStyle name="Normal 7 2" xfId="997" xr:uid="{00000000-0005-0000-0000-0000E7030000}"/>
    <cellStyle name="Normal 7 2 2" xfId="998" xr:uid="{00000000-0005-0000-0000-0000E8030000}"/>
    <cellStyle name="Normal 7 2 2 2" xfId="999" xr:uid="{00000000-0005-0000-0000-0000E9030000}"/>
    <cellStyle name="Normal 7 2 2 2 2" xfId="1000" xr:uid="{00000000-0005-0000-0000-0000EA030000}"/>
    <cellStyle name="Normal 7 2 2 2 2 2" xfId="1001" xr:uid="{00000000-0005-0000-0000-0000EB030000}"/>
    <cellStyle name="Normal 7 2 2 2 3" xfId="1002" xr:uid="{00000000-0005-0000-0000-0000EC030000}"/>
    <cellStyle name="Normal 7 2 2 2 3 2" xfId="1003" xr:uid="{00000000-0005-0000-0000-0000ED030000}"/>
    <cellStyle name="Normal 7 2 2 2 4" xfId="1004" xr:uid="{00000000-0005-0000-0000-0000EE030000}"/>
    <cellStyle name="Normal 7 2 2 2 4 2" xfId="1005" xr:uid="{00000000-0005-0000-0000-0000EF030000}"/>
    <cellStyle name="Normal 7 2 2 2 5" xfId="1006" xr:uid="{00000000-0005-0000-0000-0000F0030000}"/>
    <cellStyle name="Normal 7 2 2 3" xfId="1007" xr:uid="{00000000-0005-0000-0000-0000F1030000}"/>
    <cellStyle name="Normal 7 2 2 3 2" xfId="1008" xr:uid="{00000000-0005-0000-0000-0000F2030000}"/>
    <cellStyle name="Normal 7 2 2 4" xfId="1009" xr:uid="{00000000-0005-0000-0000-0000F3030000}"/>
    <cellStyle name="Normal 7 2 2 4 2" xfId="1010" xr:uid="{00000000-0005-0000-0000-0000F4030000}"/>
    <cellStyle name="Normal 7 2 2 5" xfId="1011" xr:uid="{00000000-0005-0000-0000-0000F5030000}"/>
    <cellStyle name="Normal 7 2 2 5 2" xfId="1012" xr:uid="{00000000-0005-0000-0000-0000F6030000}"/>
    <cellStyle name="Normal 7 2 2 6" xfId="1013" xr:uid="{00000000-0005-0000-0000-0000F7030000}"/>
    <cellStyle name="Normal 7 2 3" xfId="1014" xr:uid="{00000000-0005-0000-0000-0000F8030000}"/>
    <cellStyle name="Normal 7 2 3 2" xfId="1015" xr:uid="{00000000-0005-0000-0000-0000F9030000}"/>
    <cellStyle name="Normal 7 2 3 2 2" xfId="1016" xr:uid="{00000000-0005-0000-0000-0000FA030000}"/>
    <cellStyle name="Normal 7 2 3 3" xfId="1017" xr:uid="{00000000-0005-0000-0000-0000FB030000}"/>
    <cellStyle name="Normal 7 2 3 3 2" xfId="1018" xr:uid="{00000000-0005-0000-0000-0000FC030000}"/>
    <cellStyle name="Normal 7 2 3 4" xfId="1019" xr:uid="{00000000-0005-0000-0000-0000FD030000}"/>
    <cellStyle name="Normal 7 2 3 4 2" xfId="1020" xr:uid="{00000000-0005-0000-0000-0000FE030000}"/>
    <cellStyle name="Normal 7 2 3 5" xfId="1021" xr:uid="{00000000-0005-0000-0000-0000FF030000}"/>
    <cellStyle name="Normal 7 2 4" xfId="1022" xr:uid="{00000000-0005-0000-0000-000000040000}"/>
    <cellStyle name="Normal 7 2 4 2" xfId="1023" xr:uid="{00000000-0005-0000-0000-000001040000}"/>
    <cellStyle name="Normal 7 2 5" xfId="1024" xr:uid="{00000000-0005-0000-0000-000002040000}"/>
    <cellStyle name="Normal 7 2 5 2" xfId="1025" xr:uid="{00000000-0005-0000-0000-000003040000}"/>
    <cellStyle name="Normal 7 2 6" xfId="1026" xr:uid="{00000000-0005-0000-0000-000004040000}"/>
    <cellStyle name="Normal 7 2 6 2" xfId="1027" xr:uid="{00000000-0005-0000-0000-000005040000}"/>
    <cellStyle name="Normal 7 2 7" xfId="1028" xr:uid="{00000000-0005-0000-0000-000006040000}"/>
    <cellStyle name="Normal 7 3" xfId="1029" xr:uid="{00000000-0005-0000-0000-000007040000}"/>
    <cellStyle name="Normal 7 3 2" xfId="1030" xr:uid="{00000000-0005-0000-0000-000008040000}"/>
    <cellStyle name="Normal 7 3 2 2" xfId="1031" xr:uid="{00000000-0005-0000-0000-000009040000}"/>
    <cellStyle name="Normal 7 3 2 2 2" xfId="1032" xr:uid="{00000000-0005-0000-0000-00000A040000}"/>
    <cellStyle name="Normal 7 3 2 3" xfId="1033" xr:uid="{00000000-0005-0000-0000-00000B040000}"/>
    <cellStyle name="Normal 7 3 2 3 2" xfId="1034" xr:uid="{00000000-0005-0000-0000-00000C040000}"/>
    <cellStyle name="Normal 7 3 2 4" xfId="1035" xr:uid="{00000000-0005-0000-0000-00000D040000}"/>
    <cellStyle name="Normal 7 3 2 4 2" xfId="1036" xr:uid="{00000000-0005-0000-0000-00000E040000}"/>
    <cellStyle name="Normal 7 3 2 5" xfId="1037" xr:uid="{00000000-0005-0000-0000-00000F040000}"/>
    <cellStyle name="Normal 7 3 3" xfId="1038" xr:uid="{00000000-0005-0000-0000-000010040000}"/>
    <cellStyle name="Normal 7 3 3 2" xfId="1039" xr:uid="{00000000-0005-0000-0000-000011040000}"/>
    <cellStyle name="Normal 7 3 3 2 2" xfId="1040" xr:uid="{00000000-0005-0000-0000-000012040000}"/>
    <cellStyle name="Normal 7 3 3 2 2 2" xfId="1041" xr:uid="{00000000-0005-0000-0000-000013040000}"/>
    <cellStyle name="Normal 7 3 3 2 2 2 2" xfId="1042" xr:uid="{00000000-0005-0000-0000-000014040000}"/>
    <cellStyle name="Normal 7 3 3 2 2 2 2 2" xfId="1043" xr:uid="{00000000-0005-0000-0000-000015040000}"/>
    <cellStyle name="Normal 7 3 3 2 2 2 2 2 3 2 2 2 2 2 2" xfId="1044" xr:uid="{00000000-0005-0000-0000-000016040000}"/>
    <cellStyle name="Normal 7 3 3 2 2 2 2 2 3 2 2 3 2 2 2" xfId="1045" xr:uid="{00000000-0005-0000-0000-000017040000}"/>
    <cellStyle name="Normal 7 3 3 2 2 2 3" xfId="1046" xr:uid="{00000000-0005-0000-0000-000018040000}"/>
    <cellStyle name="Normal 7 3 3 2 2 3" xfId="1047" xr:uid="{00000000-0005-0000-0000-000019040000}"/>
    <cellStyle name="Normal 7 3 3 2 3" xfId="1048" xr:uid="{00000000-0005-0000-0000-00001A040000}"/>
    <cellStyle name="Normal 7 3 3 2 3 2" xfId="1049" xr:uid="{00000000-0005-0000-0000-00001B040000}"/>
    <cellStyle name="Normal 7 3 3 2 3 2 2" xfId="1050" xr:uid="{00000000-0005-0000-0000-00001C040000}"/>
    <cellStyle name="Normal 7 3 3 2 3 2 2 2" xfId="1051" xr:uid="{00000000-0005-0000-0000-00001D040000}"/>
    <cellStyle name="Normal 7 3 3 2 3 2 2 2 2 2 4 2 4 2" xfId="1052" xr:uid="{00000000-0005-0000-0000-00001E040000}"/>
    <cellStyle name="Normal 7 3 3 2 3 2 3" xfId="1053" xr:uid="{00000000-0005-0000-0000-00001F040000}"/>
    <cellStyle name="Normal 7 3 3 2 3 3" xfId="1054" xr:uid="{00000000-0005-0000-0000-000020040000}"/>
    <cellStyle name="Normal 7 3 3 2 4" xfId="1055" xr:uid="{00000000-0005-0000-0000-000021040000}"/>
    <cellStyle name="Normal 7 3 3 2 4 2" xfId="1056" xr:uid="{00000000-0005-0000-0000-000022040000}"/>
    <cellStyle name="Normal 7 3 3 2 5" xfId="1057" xr:uid="{00000000-0005-0000-0000-000023040000}"/>
    <cellStyle name="Normal 7 3 3 3" xfId="1058" xr:uid="{00000000-0005-0000-0000-000024040000}"/>
    <cellStyle name="Normal 7 3 3 3 2" xfId="1059" xr:uid="{00000000-0005-0000-0000-000025040000}"/>
    <cellStyle name="Normal 7 3 3 4" xfId="1060" xr:uid="{00000000-0005-0000-0000-000026040000}"/>
    <cellStyle name="Normal 7 3 3 4 2" xfId="1061" xr:uid="{00000000-0005-0000-0000-000027040000}"/>
    <cellStyle name="Normal 7 3 3 5" xfId="1062" xr:uid="{00000000-0005-0000-0000-000028040000}"/>
    <cellStyle name="Normal 7 3 3 5 2" xfId="1063" xr:uid="{00000000-0005-0000-0000-000029040000}"/>
    <cellStyle name="Normal 7 3 3 6" xfId="1064" xr:uid="{00000000-0005-0000-0000-00002A040000}"/>
    <cellStyle name="Normal 7 3 4" xfId="1065" xr:uid="{00000000-0005-0000-0000-00002B040000}"/>
    <cellStyle name="Normal 7 3 4 2" xfId="1066" xr:uid="{00000000-0005-0000-0000-00002C040000}"/>
    <cellStyle name="Normal 7 3 5" xfId="1067" xr:uid="{00000000-0005-0000-0000-00002D040000}"/>
    <cellStyle name="Normal 7 3 5 2" xfId="1068" xr:uid="{00000000-0005-0000-0000-00002E040000}"/>
    <cellStyle name="Normal 7 3 6" xfId="1069" xr:uid="{00000000-0005-0000-0000-00002F040000}"/>
    <cellStyle name="Normal 7 3 6 2" xfId="1070" xr:uid="{00000000-0005-0000-0000-000030040000}"/>
    <cellStyle name="Normal 7 3 7" xfId="1071" xr:uid="{00000000-0005-0000-0000-000031040000}"/>
    <cellStyle name="Normal 7_ANEXO_1ER_INFORME_2009-2013(1)" xfId="1072" xr:uid="{00000000-0005-0000-0000-000032040000}"/>
    <cellStyle name="Normal 70" xfId="1073" xr:uid="{00000000-0005-0000-0000-000033040000}"/>
    <cellStyle name="Normal 70 2" xfId="1074" xr:uid="{00000000-0005-0000-0000-000034040000}"/>
    <cellStyle name="Normal 70 2 2" xfId="1075" xr:uid="{00000000-0005-0000-0000-000035040000}"/>
    <cellStyle name="Normal 71" xfId="1076" xr:uid="{00000000-0005-0000-0000-000036040000}"/>
    <cellStyle name="Normal 71 2" xfId="1077" xr:uid="{00000000-0005-0000-0000-000037040000}"/>
    <cellStyle name="Normal 71 2 2" xfId="1078" xr:uid="{00000000-0005-0000-0000-000038040000}"/>
    <cellStyle name="Normal 72" xfId="1079" xr:uid="{00000000-0005-0000-0000-000039040000}"/>
    <cellStyle name="Normal 72 2" xfId="1080" xr:uid="{00000000-0005-0000-0000-00003A040000}"/>
    <cellStyle name="Normal 72 2 2" xfId="1081" xr:uid="{00000000-0005-0000-0000-00003B040000}"/>
    <cellStyle name="Normal 73" xfId="1082" xr:uid="{00000000-0005-0000-0000-00003C040000}"/>
    <cellStyle name="Normal 73 2" xfId="1083" xr:uid="{00000000-0005-0000-0000-00003D040000}"/>
    <cellStyle name="Normal 73 2 2" xfId="1084" xr:uid="{00000000-0005-0000-0000-00003E040000}"/>
    <cellStyle name="Normal 74" xfId="1085" xr:uid="{00000000-0005-0000-0000-00003F040000}"/>
    <cellStyle name="Normal 74 2" xfId="1086" xr:uid="{00000000-0005-0000-0000-000040040000}"/>
    <cellStyle name="Normal 74 2 2" xfId="1087" xr:uid="{00000000-0005-0000-0000-000041040000}"/>
    <cellStyle name="Normal 75" xfId="1088" xr:uid="{00000000-0005-0000-0000-000042040000}"/>
    <cellStyle name="Normal 75 2" xfId="1089" xr:uid="{00000000-0005-0000-0000-000043040000}"/>
    <cellStyle name="Normal 75 2 2" xfId="1090" xr:uid="{00000000-0005-0000-0000-000044040000}"/>
    <cellStyle name="Normal 76" xfId="1091" xr:uid="{00000000-0005-0000-0000-000045040000}"/>
    <cellStyle name="Normal 76 2" xfId="1092" xr:uid="{00000000-0005-0000-0000-000046040000}"/>
    <cellStyle name="Normal 76 2 2" xfId="1093" xr:uid="{00000000-0005-0000-0000-000047040000}"/>
    <cellStyle name="Normal 77" xfId="1094" xr:uid="{00000000-0005-0000-0000-000048040000}"/>
    <cellStyle name="Normal 77 2" xfId="1095" xr:uid="{00000000-0005-0000-0000-000049040000}"/>
    <cellStyle name="Normal 77 2 2" xfId="1096" xr:uid="{00000000-0005-0000-0000-00004A040000}"/>
    <cellStyle name="Normal 78" xfId="1097" xr:uid="{00000000-0005-0000-0000-00004B040000}"/>
    <cellStyle name="Normal 78 2" xfId="1098" xr:uid="{00000000-0005-0000-0000-00004C040000}"/>
    <cellStyle name="Normal 78 2 2" xfId="1099" xr:uid="{00000000-0005-0000-0000-00004D040000}"/>
    <cellStyle name="Normal 79" xfId="1100" xr:uid="{00000000-0005-0000-0000-00004E040000}"/>
    <cellStyle name="Normal 79 2" xfId="1101" xr:uid="{00000000-0005-0000-0000-00004F040000}"/>
    <cellStyle name="Normal 79 2 2" xfId="1102" xr:uid="{00000000-0005-0000-0000-000050040000}"/>
    <cellStyle name="Normal 8" xfId="1103" xr:uid="{00000000-0005-0000-0000-000051040000}"/>
    <cellStyle name="Normal 8 2" xfId="1104" xr:uid="{00000000-0005-0000-0000-000052040000}"/>
    <cellStyle name="Normal 8 2 2" xfId="1105" xr:uid="{00000000-0005-0000-0000-000053040000}"/>
    <cellStyle name="Normal 8 2 2 2" xfId="1106" xr:uid="{00000000-0005-0000-0000-000054040000}"/>
    <cellStyle name="Normal 8 2 2 2 2" xfId="1107" xr:uid="{00000000-0005-0000-0000-000055040000}"/>
    <cellStyle name="Normal 8 2 2 2 2 2" xfId="1108" xr:uid="{00000000-0005-0000-0000-000056040000}"/>
    <cellStyle name="Normal 8 2 2 2 2 2 2" xfId="1109" xr:uid="{00000000-0005-0000-0000-000057040000}"/>
    <cellStyle name="Normal 8 2 2 2 2 2 2 2 2 2 2 2" xfId="1110" xr:uid="{00000000-0005-0000-0000-000058040000}"/>
    <cellStyle name="Normal 8 2 2 2 2 2 2 2 3 2 2 2" xfId="1111" xr:uid="{00000000-0005-0000-0000-000059040000}"/>
    <cellStyle name="Normal 8 2 2 2 2 3" xfId="1112" xr:uid="{00000000-0005-0000-0000-00005A040000}"/>
    <cellStyle name="Normal 8 2 2 2 3" xfId="1113" xr:uid="{00000000-0005-0000-0000-00005B040000}"/>
    <cellStyle name="Normal 8 2 2 2 3 2" xfId="1114" xr:uid="{00000000-0005-0000-0000-00005C040000}"/>
    <cellStyle name="Normal 8 2 2 2 4" xfId="1115" xr:uid="{00000000-0005-0000-0000-00005D040000}"/>
    <cellStyle name="Normal 8 2 2 3" xfId="1116" xr:uid="{00000000-0005-0000-0000-00005E040000}"/>
    <cellStyle name="Normal 8 2 2 3 2" xfId="1117" xr:uid="{00000000-0005-0000-0000-00005F040000}"/>
    <cellStyle name="Normal 8 2 2 3 2 2" xfId="1118" xr:uid="{00000000-0005-0000-0000-000060040000}"/>
    <cellStyle name="Normal 8 2 2 3 3" xfId="1119" xr:uid="{00000000-0005-0000-0000-000061040000}"/>
    <cellStyle name="Normal 8 2 2 4" xfId="1120" xr:uid="{00000000-0005-0000-0000-000062040000}"/>
    <cellStyle name="Normal 8 2 2 4 2" xfId="1121" xr:uid="{00000000-0005-0000-0000-000063040000}"/>
    <cellStyle name="Normal 8 2 2 5" xfId="1122" xr:uid="{00000000-0005-0000-0000-000064040000}"/>
    <cellStyle name="Normal 8 2 3" xfId="1123" xr:uid="{00000000-0005-0000-0000-000065040000}"/>
    <cellStyle name="Normal 8 2 3 2" xfId="1124" xr:uid="{00000000-0005-0000-0000-000066040000}"/>
    <cellStyle name="Normal 8 2 3 2 2" xfId="1125" xr:uid="{00000000-0005-0000-0000-000067040000}"/>
    <cellStyle name="Normal 8 2 3 2 2 2" xfId="1126" xr:uid="{00000000-0005-0000-0000-000068040000}"/>
    <cellStyle name="Normal 8 2 3 2 2 2 2" xfId="1127" xr:uid="{00000000-0005-0000-0000-000069040000}"/>
    <cellStyle name="Normal 8 2 3 2 2 3" xfId="1128" xr:uid="{00000000-0005-0000-0000-00006A040000}"/>
    <cellStyle name="Normal 8 2 3 2 3" xfId="1129" xr:uid="{00000000-0005-0000-0000-00006B040000}"/>
    <cellStyle name="Normal 8 2 3 2 3 2" xfId="1130" xr:uid="{00000000-0005-0000-0000-00006C040000}"/>
    <cellStyle name="Normal 8 2 3 2 4" xfId="1131" xr:uid="{00000000-0005-0000-0000-00006D040000}"/>
    <cellStyle name="Normal 8 2 3 3" xfId="1132" xr:uid="{00000000-0005-0000-0000-00006E040000}"/>
    <cellStyle name="Normal 8 2 3 3 2" xfId="1133" xr:uid="{00000000-0005-0000-0000-00006F040000}"/>
    <cellStyle name="Normal 8 2 3 3 2 2" xfId="1134" xr:uid="{00000000-0005-0000-0000-000070040000}"/>
    <cellStyle name="Normal 8 2 3 3 3" xfId="1135" xr:uid="{00000000-0005-0000-0000-000071040000}"/>
    <cellStyle name="Normal 8 2 3 4" xfId="1136" xr:uid="{00000000-0005-0000-0000-000072040000}"/>
    <cellStyle name="Normal 8 2 3 4 2" xfId="1137" xr:uid="{00000000-0005-0000-0000-000073040000}"/>
    <cellStyle name="Normal 8 2 3 5" xfId="1138" xr:uid="{00000000-0005-0000-0000-000074040000}"/>
    <cellStyle name="Normal 8 2 4" xfId="1139" xr:uid="{00000000-0005-0000-0000-000075040000}"/>
    <cellStyle name="Normal 8 2 4 2" xfId="1140" xr:uid="{00000000-0005-0000-0000-000076040000}"/>
    <cellStyle name="Normal 8 2 4 2 2" xfId="1141" xr:uid="{00000000-0005-0000-0000-000077040000}"/>
    <cellStyle name="Normal 8 2 4 2 2 2" xfId="1142" xr:uid="{00000000-0005-0000-0000-000078040000}"/>
    <cellStyle name="Normal 8 2 4 2 3" xfId="1143" xr:uid="{00000000-0005-0000-0000-000079040000}"/>
    <cellStyle name="Normal 8 2 4 3" xfId="1144" xr:uid="{00000000-0005-0000-0000-00007A040000}"/>
    <cellStyle name="Normal 8 2 4 3 2" xfId="1145" xr:uid="{00000000-0005-0000-0000-00007B040000}"/>
    <cellStyle name="Normal 8 2 4 4" xfId="1146" xr:uid="{00000000-0005-0000-0000-00007C040000}"/>
    <cellStyle name="Normal 8 2 5" xfId="1147" xr:uid="{00000000-0005-0000-0000-00007D040000}"/>
    <cellStyle name="Normal 8 2 5 2" xfId="1148" xr:uid="{00000000-0005-0000-0000-00007E040000}"/>
    <cellStyle name="Normal 8 2 5 2 2" xfId="1149" xr:uid="{00000000-0005-0000-0000-00007F040000}"/>
    <cellStyle name="Normal 8 2 5 3" xfId="1150" xr:uid="{00000000-0005-0000-0000-000080040000}"/>
    <cellStyle name="Normal 8 2 6" xfId="1151" xr:uid="{00000000-0005-0000-0000-000081040000}"/>
    <cellStyle name="Normal 8 2 6 2" xfId="1152" xr:uid="{00000000-0005-0000-0000-000082040000}"/>
    <cellStyle name="Normal 8 2 7" xfId="1153" xr:uid="{00000000-0005-0000-0000-000083040000}"/>
    <cellStyle name="Normal 8 3" xfId="1154" xr:uid="{00000000-0005-0000-0000-000084040000}"/>
    <cellStyle name="Normal 8 3 2" xfId="1155" xr:uid="{00000000-0005-0000-0000-000085040000}"/>
    <cellStyle name="Normal 8 3 2 2" xfId="1156" xr:uid="{00000000-0005-0000-0000-000086040000}"/>
    <cellStyle name="Normal 8 3 2 2 2" xfId="1157" xr:uid="{00000000-0005-0000-0000-000087040000}"/>
    <cellStyle name="Normal 8 3 2 3" xfId="1158" xr:uid="{00000000-0005-0000-0000-000088040000}"/>
    <cellStyle name="Normal 8 3 3" xfId="1159" xr:uid="{00000000-0005-0000-0000-000089040000}"/>
    <cellStyle name="Normal 8 3 3 2" xfId="1160" xr:uid="{00000000-0005-0000-0000-00008A040000}"/>
    <cellStyle name="Normal 8 3 4" xfId="1161" xr:uid="{00000000-0005-0000-0000-00008B040000}"/>
    <cellStyle name="Normal 8 3 4 2" xfId="1162" xr:uid="{00000000-0005-0000-0000-00008C040000}"/>
    <cellStyle name="Normal 8 3 5" xfId="1163" xr:uid="{00000000-0005-0000-0000-00008D040000}"/>
    <cellStyle name="Normal 8 4" xfId="1164" xr:uid="{00000000-0005-0000-0000-00008E040000}"/>
    <cellStyle name="Normal 8 4 2" xfId="1165" xr:uid="{00000000-0005-0000-0000-00008F040000}"/>
    <cellStyle name="Normal 8 4 2 2" xfId="1166" xr:uid="{00000000-0005-0000-0000-000090040000}"/>
    <cellStyle name="Normal 8 4 3" xfId="1167" xr:uid="{00000000-0005-0000-0000-000091040000}"/>
    <cellStyle name="Normal 80" xfId="1168" xr:uid="{00000000-0005-0000-0000-000092040000}"/>
    <cellStyle name="Normal 80 2" xfId="1169" xr:uid="{00000000-0005-0000-0000-000093040000}"/>
    <cellStyle name="Normal 80 2 2" xfId="1170" xr:uid="{00000000-0005-0000-0000-000094040000}"/>
    <cellStyle name="Normal 81" xfId="1171" xr:uid="{00000000-0005-0000-0000-000095040000}"/>
    <cellStyle name="Normal 81 2" xfId="1172" xr:uid="{00000000-0005-0000-0000-000096040000}"/>
    <cellStyle name="Normal 81 2 2" xfId="1173" xr:uid="{00000000-0005-0000-0000-000097040000}"/>
    <cellStyle name="Normal 82" xfId="1174" xr:uid="{00000000-0005-0000-0000-000098040000}"/>
    <cellStyle name="Normal 82 2" xfId="1175" xr:uid="{00000000-0005-0000-0000-000099040000}"/>
    <cellStyle name="Normal 82 2 2" xfId="1176" xr:uid="{00000000-0005-0000-0000-00009A040000}"/>
    <cellStyle name="Normal 83" xfId="1177" xr:uid="{00000000-0005-0000-0000-00009B040000}"/>
    <cellStyle name="Normal 83 2" xfId="1178" xr:uid="{00000000-0005-0000-0000-00009C040000}"/>
    <cellStyle name="Normal 83 2 2" xfId="1179" xr:uid="{00000000-0005-0000-0000-00009D040000}"/>
    <cellStyle name="Normal 84" xfId="1180" xr:uid="{00000000-0005-0000-0000-00009E040000}"/>
    <cellStyle name="Normal 84 2" xfId="1181" xr:uid="{00000000-0005-0000-0000-00009F040000}"/>
    <cellStyle name="Normal 84 2 2" xfId="1182" xr:uid="{00000000-0005-0000-0000-0000A0040000}"/>
    <cellStyle name="Normal 85" xfId="1183" xr:uid="{00000000-0005-0000-0000-0000A1040000}"/>
    <cellStyle name="Normal 85 2" xfId="1184" xr:uid="{00000000-0005-0000-0000-0000A2040000}"/>
    <cellStyle name="Normal 85 2 2" xfId="1185" xr:uid="{00000000-0005-0000-0000-0000A3040000}"/>
    <cellStyle name="Normal 86" xfId="1186" xr:uid="{00000000-0005-0000-0000-0000A4040000}"/>
    <cellStyle name="Normal 86 2" xfId="1187" xr:uid="{00000000-0005-0000-0000-0000A5040000}"/>
    <cellStyle name="Normal 86 2 2" xfId="1188" xr:uid="{00000000-0005-0000-0000-0000A6040000}"/>
    <cellStyle name="Normal 87" xfId="1189" xr:uid="{00000000-0005-0000-0000-0000A7040000}"/>
    <cellStyle name="Normal 87 2" xfId="1190" xr:uid="{00000000-0005-0000-0000-0000A8040000}"/>
    <cellStyle name="Normal 87 2 2" xfId="1191" xr:uid="{00000000-0005-0000-0000-0000A9040000}"/>
    <cellStyle name="Normal 88" xfId="1192" xr:uid="{00000000-0005-0000-0000-0000AA040000}"/>
    <cellStyle name="Normal 88 2" xfId="1193" xr:uid="{00000000-0005-0000-0000-0000AB040000}"/>
    <cellStyle name="Normal 88 2 2" xfId="1194" xr:uid="{00000000-0005-0000-0000-0000AC040000}"/>
    <cellStyle name="Normal 89" xfId="1195" xr:uid="{00000000-0005-0000-0000-0000AD040000}"/>
    <cellStyle name="Normal 89 2" xfId="1196" xr:uid="{00000000-0005-0000-0000-0000AE040000}"/>
    <cellStyle name="Normal 89 2 2" xfId="1197" xr:uid="{00000000-0005-0000-0000-0000AF040000}"/>
    <cellStyle name="Normal 9" xfId="1198" xr:uid="{00000000-0005-0000-0000-0000B0040000}"/>
    <cellStyle name="Normal 9 2" xfId="1199" xr:uid="{00000000-0005-0000-0000-0000B1040000}"/>
    <cellStyle name="Normal 9 2 2" xfId="1200" xr:uid="{00000000-0005-0000-0000-0000B2040000}"/>
    <cellStyle name="Normal 9 3" xfId="1201" xr:uid="{00000000-0005-0000-0000-0000B3040000}"/>
    <cellStyle name="Normal 9 3 2" xfId="1202" xr:uid="{00000000-0005-0000-0000-0000B4040000}"/>
    <cellStyle name="Normal 9 4" xfId="1203" xr:uid="{00000000-0005-0000-0000-0000B5040000}"/>
    <cellStyle name="Normal 90" xfId="1204" xr:uid="{00000000-0005-0000-0000-0000B6040000}"/>
    <cellStyle name="Normal 90 2" xfId="1205" xr:uid="{00000000-0005-0000-0000-0000B7040000}"/>
    <cellStyle name="Normal 90 2 2" xfId="1206" xr:uid="{00000000-0005-0000-0000-0000B8040000}"/>
    <cellStyle name="Normal 91" xfId="1207" xr:uid="{00000000-0005-0000-0000-0000B9040000}"/>
    <cellStyle name="Normal 91 2" xfId="1208" xr:uid="{00000000-0005-0000-0000-0000BA040000}"/>
    <cellStyle name="Normal 92" xfId="1209" xr:uid="{00000000-0005-0000-0000-0000BB040000}"/>
    <cellStyle name="Normal 92 2" xfId="1210" xr:uid="{00000000-0005-0000-0000-0000BC040000}"/>
    <cellStyle name="Normal 93" xfId="1211" xr:uid="{00000000-0005-0000-0000-0000BD040000}"/>
    <cellStyle name="Normal 93 2" xfId="1212" xr:uid="{00000000-0005-0000-0000-0000BE040000}"/>
    <cellStyle name="Normal 94" xfId="1213" xr:uid="{00000000-0005-0000-0000-0000BF040000}"/>
    <cellStyle name="Normal 94 2" xfId="1214" xr:uid="{00000000-0005-0000-0000-0000C0040000}"/>
    <cellStyle name="Normal 95" xfId="1215" xr:uid="{00000000-0005-0000-0000-0000C1040000}"/>
    <cellStyle name="Normal 95 2" xfId="1216" xr:uid="{00000000-0005-0000-0000-0000C2040000}"/>
    <cellStyle name="Normal 96" xfId="1217" xr:uid="{00000000-0005-0000-0000-0000C3040000}"/>
    <cellStyle name="Normal 96 2" xfId="1218" xr:uid="{00000000-0005-0000-0000-0000C4040000}"/>
    <cellStyle name="Normal 97" xfId="1219" xr:uid="{00000000-0005-0000-0000-0000C5040000}"/>
    <cellStyle name="Normal 97 2" xfId="1220" xr:uid="{00000000-0005-0000-0000-0000C6040000}"/>
    <cellStyle name="Normal 98" xfId="1221" xr:uid="{00000000-0005-0000-0000-0000C7040000}"/>
    <cellStyle name="Normal 98 2" xfId="1222" xr:uid="{00000000-0005-0000-0000-0000C8040000}"/>
    <cellStyle name="Normal 99" xfId="1223" xr:uid="{00000000-0005-0000-0000-0000C9040000}"/>
    <cellStyle name="Normal 99 2" xfId="1224" xr:uid="{00000000-0005-0000-0000-0000CA040000}"/>
    <cellStyle name="Notas" xfId="1225" builtinId="10" customBuiltin="1"/>
    <cellStyle name="Notas 10" xfId="1226" xr:uid="{00000000-0005-0000-0000-0000CF040000}"/>
    <cellStyle name="Notas 11" xfId="1227" xr:uid="{00000000-0005-0000-0000-0000D0040000}"/>
    <cellStyle name="Notas 12" xfId="1228" xr:uid="{00000000-0005-0000-0000-0000D1040000}"/>
    <cellStyle name="Notas 12 2" xfId="1229" xr:uid="{00000000-0005-0000-0000-0000D2040000}"/>
    <cellStyle name="Notas 13" xfId="1230" xr:uid="{00000000-0005-0000-0000-0000D3040000}"/>
    <cellStyle name="Notas 14" xfId="1231" xr:uid="{00000000-0005-0000-0000-0000D4040000}"/>
    <cellStyle name="Notas 15" xfId="1232" xr:uid="{00000000-0005-0000-0000-0000D5040000}"/>
    <cellStyle name="Notas 15 2" xfId="1233" xr:uid="{00000000-0005-0000-0000-0000D6040000}"/>
    <cellStyle name="Notas 16" xfId="1234" xr:uid="{00000000-0005-0000-0000-0000D7040000}"/>
    <cellStyle name="Notas 2" xfId="1235" xr:uid="{00000000-0005-0000-0000-0000D8040000}"/>
    <cellStyle name="Notas 2 2" xfId="1236" xr:uid="{00000000-0005-0000-0000-0000D9040000}"/>
    <cellStyle name="Notas 3" xfId="1237" xr:uid="{00000000-0005-0000-0000-0000DA040000}"/>
    <cellStyle name="Notas 3 2" xfId="1238" xr:uid="{00000000-0005-0000-0000-0000DB040000}"/>
    <cellStyle name="Notas 4" xfId="1239" xr:uid="{00000000-0005-0000-0000-0000DC040000}"/>
    <cellStyle name="Notas 4 2" xfId="1240" xr:uid="{00000000-0005-0000-0000-0000DD040000}"/>
    <cellStyle name="Notas 5" xfId="1241" xr:uid="{00000000-0005-0000-0000-0000DE040000}"/>
    <cellStyle name="Notas 5 2" xfId="1242" xr:uid="{00000000-0005-0000-0000-0000DF040000}"/>
    <cellStyle name="Notas 6" xfId="1243" xr:uid="{00000000-0005-0000-0000-0000E0040000}"/>
    <cellStyle name="Notas 6 2" xfId="1244" xr:uid="{00000000-0005-0000-0000-0000E1040000}"/>
    <cellStyle name="Notas 7" xfId="1245" xr:uid="{00000000-0005-0000-0000-0000E2040000}"/>
    <cellStyle name="Notas 7 2" xfId="1246" xr:uid="{00000000-0005-0000-0000-0000E3040000}"/>
    <cellStyle name="Notas 8" xfId="1247" xr:uid="{00000000-0005-0000-0000-0000E4040000}"/>
    <cellStyle name="Notas 9" xfId="1248" xr:uid="{00000000-0005-0000-0000-0000E5040000}"/>
    <cellStyle name="Note" xfId="1249" xr:uid="{00000000-0005-0000-0000-0000E6040000}"/>
    <cellStyle name="Note 10" xfId="1250" xr:uid="{00000000-0005-0000-0000-0000E7040000}"/>
    <cellStyle name="Note 11" xfId="1251" xr:uid="{00000000-0005-0000-0000-0000E8040000}"/>
    <cellStyle name="Note 12" xfId="1252" xr:uid="{00000000-0005-0000-0000-0000E9040000}"/>
    <cellStyle name="Note 2" xfId="1253" xr:uid="{00000000-0005-0000-0000-0000EA040000}"/>
    <cellStyle name="Note 3" xfId="1254" xr:uid="{00000000-0005-0000-0000-0000EB040000}"/>
    <cellStyle name="Note 4" xfId="1255" xr:uid="{00000000-0005-0000-0000-0000EC040000}"/>
    <cellStyle name="Note 5" xfId="1256" xr:uid="{00000000-0005-0000-0000-0000ED040000}"/>
    <cellStyle name="Note 6" xfId="1257" xr:uid="{00000000-0005-0000-0000-0000EE040000}"/>
    <cellStyle name="Note 7" xfId="1258" xr:uid="{00000000-0005-0000-0000-0000EF040000}"/>
    <cellStyle name="Note 8" xfId="1259" xr:uid="{00000000-0005-0000-0000-0000F0040000}"/>
    <cellStyle name="Note 9" xfId="1260" xr:uid="{00000000-0005-0000-0000-0000F1040000}"/>
    <cellStyle name="Num. cuadro" xfId="1261" xr:uid="{00000000-0005-0000-0000-0000F2040000}"/>
    <cellStyle name="Num. cuadro 2" xfId="1262" xr:uid="{00000000-0005-0000-0000-0000F3040000}"/>
    <cellStyle name="Num. cuadro 3" xfId="1263" xr:uid="{00000000-0005-0000-0000-0000F4040000}"/>
    <cellStyle name="Output" xfId="1264" xr:uid="{00000000-0005-0000-0000-0000F5040000}"/>
    <cellStyle name="Output 2" xfId="1265" xr:uid="{00000000-0005-0000-0000-0000F6040000}"/>
    <cellStyle name="Pie" xfId="1266" xr:uid="{00000000-0005-0000-0000-0000F7040000}"/>
    <cellStyle name="Pie 2" xfId="1267" xr:uid="{00000000-0005-0000-0000-0000F8040000}"/>
    <cellStyle name="Pie 3" xfId="1268" xr:uid="{00000000-0005-0000-0000-0000F9040000}"/>
    <cellStyle name="Porcentual 2" xfId="1269" xr:uid="{00000000-0005-0000-0000-0000FA040000}"/>
    <cellStyle name="Porcentual 2 2" xfId="1270" xr:uid="{00000000-0005-0000-0000-0000FB040000}"/>
    <cellStyle name="Porcentual 3" xfId="1271" xr:uid="{00000000-0005-0000-0000-0000FC040000}"/>
    <cellStyle name="Porcentual 3 2" xfId="1272" xr:uid="{00000000-0005-0000-0000-0000FD040000}"/>
    <cellStyle name="Porcentual 3 2 2" xfId="1273" xr:uid="{00000000-0005-0000-0000-0000FE040000}"/>
    <cellStyle name="Porcentual 3 3" xfId="1274" xr:uid="{00000000-0005-0000-0000-0000FF040000}"/>
    <cellStyle name="Porcentual 3 3 2" xfId="1275" xr:uid="{00000000-0005-0000-0000-000000050000}"/>
    <cellStyle name="Porcentual 3 4" xfId="1276" xr:uid="{00000000-0005-0000-0000-000001050000}"/>
    <cellStyle name="Porcentual 3 4 2" xfId="1277" xr:uid="{00000000-0005-0000-0000-000002050000}"/>
    <cellStyle name="Porcentual 3 5" xfId="1278" xr:uid="{00000000-0005-0000-0000-000003050000}"/>
    <cellStyle name="Porcentual 4" xfId="1279" xr:uid="{00000000-0005-0000-0000-000004050000}"/>
    <cellStyle name="Porcentual 4 2" xfId="1280" xr:uid="{00000000-0005-0000-0000-000005050000}"/>
    <cellStyle name="Porcentual 4 2 2" xfId="1281" xr:uid="{00000000-0005-0000-0000-000006050000}"/>
    <cellStyle name="Porcentual 4 3" xfId="1282" xr:uid="{00000000-0005-0000-0000-000007050000}"/>
    <cellStyle name="Porcentual 4 3 2" xfId="1283" xr:uid="{00000000-0005-0000-0000-000008050000}"/>
    <cellStyle name="Porcentual 4 4" xfId="1284" xr:uid="{00000000-0005-0000-0000-000009050000}"/>
    <cellStyle name="Porcentual 4 4 2" xfId="1285" xr:uid="{00000000-0005-0000-0000-00000A050000}"/>
    <cellStyle name="Porcentual 4 5" xfId="1286" xr:uid="{00000000-0005-0000-0000-00000B050000}"/>
    <cellStyle name="Salida" xfId="1287" builtinId="21" customBuiltin="1"/>
    <cellStyle name="Salida 2" xfId="1288" xr:uid="{00000000-0005-0000-0000-00000D050000}"/>
    <cellStyle name="Salida 2 2" xfId="1289" xr:uid="{00000000-0005-0000-0000-00000E050000}"/>
    <cellStyle name="Salida 3" xfId="1290" xr:uid="{00000000-0005-0000-0000-00000F050000}"/>
    <cellStyle name="Salida 3 2" xfId="1291" xr:uid="{00000000-0005-0000-0000-000010050000}"/>
    <cellStyle name="Salida 4" xfId="1292" xr:uid="{00000000-0005-0000-0000-000011050000}"/>
    <cellStyle name="Salida 5" xfId="1293" xr:uid="{00000000-0005-0000-0000-000012050000}"/>
    <cellStyle name="Salida 6" xfId="1294" xr:uid="{00000000-0005-0000-0000-000013050000}"/>
    <cellStyle name="TableStyleLight1" xfId="1295" xr:uid="{00000000-0005-0000-0000-000014050000}"/>
    <cellStyle name="Texto de advertencia" xfId="1296" builtinId="11" customBuiltin="1"/>
    <cellStyle name="Texto de advertencia 2" xfId="1297" xr:uid="{00000000-0005-0000-0000-000016050000}"/>
    <cellStyle name="Texto de advertencia 2 2" xfId="1298" xr:uid="{00000000-0005-0000-0000-000017050000}"/>
    <cellStyle name="Texto de advertencia 3" xfId="1299" xr:uid="{00000000-0005-0000-0000-000018050000}"/>
    <cellStyle name="Texto de advertencia 4" xfId="1300" xr:uid="{00000000-0005-0000-0000-000019050000}"/>
    <cellStyle name="Texto de advertencia 5" xfId="1301" xr:uid="{00000000-0005-0000-0000-00001A050000}"/>
    <cellStyle name="Texto de advertencia 6" xfId="1302" xr:uid="{00000000-0005-0000-0000-00001B050000}"/>
    <cellStyle name="Texto explicativo" xfId="1303" builtinId="53" customBuiltin="1"/>
    <cellStyle name="Texto explicativo 2" xfId="1304" xr:uid="{00000000-0005-0000-0000-00001D050000}"/>
    <cellStyle name="Texto explicativo 2 2" xfId="1305" xr:uid="{00000000-0005-0000-0000-00001E050000}"/>
    <cellStyle name="Texto explicativo 3" xfId="1306" xr:uid="{00000000-0005-0000-0000-00001F050000}"/>
    <cellStyle name="Texto explicativo 4" xfId="1307" xr:uid="{00000000-0005-0000-0000-000020050000}"/>
    <cellStyle name="Texto explicativo 5" xfId="1308" xr:uid="{00000000-0005-0000-0000-000021050000}"/>
    <cellStyle name="Texto explicativo 6" xfId="1309" xr:uid="{00000000-0005-0000-0000-000022050000}"/>
    <cellStyle name="Title" xfId="1310" xr:uid="{00000000-0005-0000-0000-000023050000}"/>
    <cellStyle name="Title 2" xfId="1311" xr:uid="{00000000-0005-0000-0000-000024050000}"/>
    <cellStyle name="Titulo" xfId="1312" xr:uid="{00000000-0005-0000-0000-000025050000}"/>
    <cellStyle name="Título" xfId="1313" builtinId="15" customBuiltin="1"/>
    <cellStyle name="Título 1 2" xfId="1314" xr:uid="{00000000-0005-0000-0000-000027050000}"/>
    <cellStyle name="Título 1 2 2" xfId="1315" xr:uid="{00000000-0005-0000-0000-000028050000}"/>
    <cellStyle name="Título 1 3" xfId="1316" xr:uid="{00000000-0005-0000-0000-000029050000}"/>
    <cellStyle name="Título 1 4" xfId="1317" xr:uid="{00000000-0005-0000-0000-00002A050000}"/>
    <cellStyle name="Título 1 5" xfId="1318" xr:uid="{00000000-0005-0000-0000-00002B050000}"/>
    <cellStyle name="Título 1 6" xfId="1319" xr:uid="{00000000-0005-0000-0000-00002C050000}"/>
    <cellStyle name="Titulo 10" xfId="1320" xr:uid="{00000000-0005-0000-0000-00002D050000}"/>
    <cellStyle name="Título 10" xfId="1321" xr:uid="{00000000-0005-0000-0000-00002E050000}"/>
    <cellStyle name="Titulo 11" xfId="1322" xr:uid="{00000000-0005-0000-0000-00002F050000}"/>
    <cellStyle name="Título 11" xfId="1323" xr:uid="{00000000-0005-0000-0000-000030050000}"/>
    <cellStyle name="Titulo 12" xfId="1324" xr:uid="{00000000-0005-0000-0000-000031050000}"/>
    <cellStyle name="Título 12" xfId="1325" xr:uid="{00000000-0005-0000-0000-000032050000}"/>
    <cellStyle name="Titulo 13" xfId="1326" xr:uid="{00000000-0005-0000-0000-000033050000}"/>
    <cellStyle name="Título 13" xfId="1327" xr:uid="{00000000-0005-0000-0000-000034050000}"/>
    <cellStyle name="Titulo 14" xfId="1328" xr:uid="{00000000-0005-0000-0000-000035050000}"/>
    <cellStyle name="Título 14" xfId="1329" xr:uid="{00000000-0005-0000-0000-000036050000}"/>
    <cellStyle name="Titulo 15" xfId="1330" xr:uid="{00000000-0005-0000-0000-000037050000}"/>
    <cellStyle name="Título 15" xfId="1331" xr:uid="{00000000-0005-0000-0000-000038050000}"/>
    <cellStyle name="Titulo 16" xfId="1332" xr:uid="{00000000-0005-0000-0000-000039050000}"/>
    <cellStyle name="Título 16" xfId="1333" xr:uid="{00000000-0005-0000-0000-00003A050000}"/>
    <cellStyle name="Titulo 17" xfId="1334" xr:uid="{00000000-0005-0000-0000-00003B050000}"/>
    <cellStyle name="Título 17" xfId="1335" xr:uid="{00000000-0005-0000-0000-00003C050000}"/>
    <cellStyle name="Titulo 18" xfId="1336" xr:uid="{00000000-0005-0000-0000-00003D050000}"/>
    <cellStyle name="Título 18" xfId="1337" xr:uid="{00000000-0005-0000-0000-00003E050000}"/>
    <cellStyle name="Titulo 2" xfId="1338" xr:uid="{00000000-0005-0000-0000-00003F050000}"/>
    <cellStyle name="Título 2" xfId="1339" builtinId="17" customBuiltin="1"/>
    <cellStyle name="Título 2 2" xfId="1340" xr:uid="{00000000-0005-0000-0000-000041050000}"/>
    <cellStyle name="Título 2 2 2" xfId="1341" xr:uid="{00000000-0005-0000-0000-000042050000}"/>
    <cellStyle name="Título 2 3" xfId="1342" xr:uid="{00000000-0005-0000-0000-000043050000}"/>
    <cellStyle name="Título 2 4" xfId="1343" xr:uid="{00000000-0005-0000-0000-000044050000}"/>
    <cellStyle name="Título 2 5" xfId="1344" xr:uid="{00000000-0005-0000-0000-000045050000}"/>
    <cellStyle name="Título 2 6" xfId="1345" xr:uid="{00000000-0005-0000-0000-000046050000}"/>
    <cellStyle name="Titulo 3" xfId="1346" xr:uid="{00000000-0005-0000-0000-000047050000}"/>
    <cellStyle name="Título 3" xfId="1347" builtinId="18" customBuiltin="1"/>
    <cellStyle name="Título 3 2" xfId="1348" xr:uid="{00000000-0005-0000-0000-000049050000}"/>
    <cellStyle name="Título 3 2 2" xfId="1349" xr:uid="{00000000-0005-0000-0000-00004A050000}"/>
    <cellStyle name="Título 3 3" xfId="1350" xr:uid="{00000000-0005-0000-0000-00004B050000}"/>
    <cellStyle name="Título 3 4" xfId="1351" xr:uid="{00000000-0005-0000-0000-00004C050000}"/>
    <cellStyle name="Título 3 5" xfId="1352" xr:uid="{00000000-0005-0000-0000-00004D050000}"/>
    <cellStyle name="Título 3 6" xfId="1353" xr:uid="{00000000-0005-0000-0000-00004E050000}"/>
    <cellStyle name="Titulo 4" xfId="1354" xr:uid="{00000000-0005-0000-0000-00004F050000}"/>
    <cellStyle name="Título 4" xfId="1355" xr:uid="{00000000-0005-0000-0000-000050050000}"/>
    <cellStyle name="Título 4 2" xfId="1356" xr:uid="{00000000-0005-0000-0000-000051050000}"/>
    <cellStyle name="Titulo 5" xfId="1357" xr:uid="{00000000-0005-0000-0000-000052050000}"/>
    <cellStyle name="Título 5" xfId="1358" xr:uid="{00000000-0005-0000-0000-000053050000}"/>
    <cellStyle name="Titulo 6" xfId="1359" xr:uid="{00000000-0005-0000-0000-000054050000}"/>
    <cellStyle name="Título 6" xfId="1360" xr:uid="{00000000-0005-0000-0000-000055050000}"/>
    <cellStyle name="Titulo 7" xfId="1361" xr:uid="{00000000-0005-0000-0000-000056050000}"/>
    <cellStyle name="Título 7" xfId="1362" xr:uid="{00000000-0005-0000-0000-000057050000}"/>
    <cellStyle name="Titulo 8" xfId="1363" xr:uid="{00000000-0005-0000-0000-000058050000}"/>
    <cellStyle name="Título 8" xfId="1364" xr:uid="{00000000-0005-0000-0000-000059050000}"/>
    <cellStyle name="Titulo 9" xfId="1365" xr:uid="{00000000-0005-0000-0000-00005A050000}"/>
    <cellStyle name="Título 9" xfId="1366" xr:uid="{00000000-0005-0000-0000-00005B050000}"/>
    <cellStyle name="Titulo_2 doc pla cuadros 3° Informe" xfId="1367" xr:uid="{00000000-0005-0000-0000-00005C050000}"/>
    <cellStyle name="Total" xfId="1368" builtinId="25" customBuiltin="1"/>
    <cellStyle name="Total 2" xfId="1369" xr:uid="{00000000-0005-0000-0000-00005E050000}"/>
    <cellStyle name="Total 2 2" xfId="1370" xr:uid="{00000000-0005-0000-0000-00005F050000}"/>
    <cellStyle name="Total 3" xfId="1371" xr:uid="{00000000-0005-0000-0000-000060050000}"/>
    <cellStyle name="Total 4" xfId="1372" xr:uid="{00000000-0005-0000-0000-000061050000}"/>
    <cellStyle name="Total 5" xfId="1373" xr:uid="{00000000-0005-0000-0000-000062050000}"/>
    <cellStyle name="Total 6" xfId="1374" xr:uid="{00000000-0005-0000-0000-000063050000}"/>
    <cellStyle name="Warning Text" xfId="1375" xr:uid="{00000000-0005-0000-0000-000064050000}"/>
    <cellStyle name="Warning Text 2" xfId="1376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Porcentaje de matrícula en programas de licenciatura acreditados</a:t>
            </a:r>
          </a:p>
        </c:rich>
      </c:tx>
      <c:layout>
        <c:manualLayout>
          <c:xMode val="edge"/>
          <c:yMode val="edge"/>
          <c:x val="0.11721969324146982"/>
          <c:y val="9.8999031965110815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897917495494161E-2"/>
          <c:y val="0.15378750800763846"/>
          <c:w val="0.82642263796726712"/>
          <c:h val="0.71299592956179603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B0601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CC0-4B1D-A3C8-6C891D5FDCC4}"/>
              </c:ext>
            </c:extLst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 Acreditados '!$L$389:$L$400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 formatCode="###0">
                  <c:v>2024</c:v>
                </c:pt>
              </c:numCache>
            </c:numRef>
          </c:cat>
          <c:val>
            <c:numRef>
              <c:f>'4 Acreditados '!$N$389:$N$400</c:f>
              <c:numCache>
                <c:formatCode>General</c:formatCode>
                <c:ptCount val="12"/>
                <c:pt idx="0">
                  <c:v>72.400000000000006</c:v>
                </c:pt>
                <c:pt idx="1">
                  <c:v>70.900000000000006</c:v>
                </c:pt>
                <c:pt idx="2">
                  <c:v>78.5</c:v>
                </c:pt>
                <c:pt idx="3">
                  <c:v>77.099999999999994</c:v>
                </c:pt>
                <c:pt idx="4">
                  <c:v>74</c:v>
                </c:pt>
                <c:pt idx="5">
                  <c:v>76.099999999999994</c:v>
                </c:pt>
                <c:pt idx="6">
                  <c:v>75.2</c:v>
                </c:pt>
                <c:pt idx="7">
                  <c:v>74.5</c:v>
                </c:pt>
                <c:pt idx="8">
                  <c:v>71.400000000000006</c:v>
                </c:pt>
                <c:pt idx="9">
                  <c:v>66.3</c:v>
                </c:pt>
                <c:pt idx="10">
                  <c:v>69.3</c:v>
                </c:pt>
                <c:pt idx="11" formatCode="#,##0.0_ ;\-#,##0.0\ ">
                  <c:v>70.078924633564199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C0-4B1D-A3C8-6C891D5FD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2952351"/>
        <c:axId val="1"/>
      </c:barChart>
      <c:catAx>
        <c:axId val="14129523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Año</a:t>
                </a:r>
              </a:p>
            </c:rich>
          </c:tx>
          <c:layout>
            <c:manualLayout>
              <c:xMode val="edge"/>
              <c:yMode val="edge"/>
              <c:x val="0.93850065616797895"/>
              <c:y val="0.8459391435386166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MX"/>
                  <a:t>%</a:t>
                </a:r>
              </a:p>
            </c:rich>
          </c:tx>
          <c:layout>
            <c:manualLayout>
              <c:xMode val="edge"/>
              <c:yMode val="edge"/>
              <c:x val="6.9405347769028874E-2"/>
              <c:y val="5.1901440076644413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412952351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Porcentaje de programas de licenciatura acreditados</a:t>
            </a:r>
          </a:p>
        </c:rich>
      </c:tx>
      <c:layout>
        <c:manualLayout>
          <c:xMode val="edge"/>
          <c:yMode val="edge"/>
          <c:x val="0.23136543508984453"/>
          <c:y val="9.16414539091704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88194828935692"/>
          <c:y val="0.27637127917706161"/>
          <c:w val="0.79050070852349064"/>
          <c:h val="0.485050620734670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0601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 Acreditados '!$L$389:$L$401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 formatCode="###0">
                  <c:v>2024</c:v>
                </c:pt>
              </c:numCache>
            </c:numRef>
          </c:cat>
          <c:val>
            <c:numRef>
              <c:f>'4 Acreditados '!$M$389:$M$401</c:f>
              <c:numCache>
                <c:formatCode>General</c:formatCode>
                <c:ptCount val="13"/>
                <c:pt idx="0">
                  <c:v>64.8</c:v>
                </c:pt>
                <c:pt idx="1">
                  <c:v>62.1</c:v>
                </c:pt>
                <c:pt idx="2">
                  <c:v>72</c:v>
                </c:pt>
                <c:pt idx="3">
                  <c:v>70.400000000000006</c:v>
                </c:pt>
                <c:pt idx="4">
                  <c:v>67.3</c:v>
                </c:pt>
                <c:pt idx="5">
                  <c:v>68.099999999999994</c:v>
                </c:pt>
                <c:pt idx="6">
                  <c:v>66.5</c:v>
                </c:pt>
                <c:pt idx="7">
                  <c:v>64.900000000000006</c:v>
                </c:pt>
                <c:pt idx="8">
                  <c:v>63.1</c:v>
                </c:pt>
                <c:pt idx="9">
                  <c:v>59.9</c:v>
                </c:pt>
                <c:pt idx="10">
                  <c:v>61.4</c:v>
                </c:pt>
                <c:pt idx="11" formatCode="#,##0.0_ ;\-#,##0.0\ ">
                  <c:v>64.204545454545453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CC-4EED-AF77-FDB9BAB14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5714431"/>
        <c:axId val="1"/>
      </c:barChart>
      <c:catAx>
        <c:axId val="14157144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Año</a:t>
                </a:r>
              </a:p>
            </c:rich>
          </c:tx>
          <c:layout>
            <c:manualLayout>
              <c:xMode val="edge"/>
              <c:yMode val="edge"/>
              <c:x val="0.94150898445386633"/>
              <c:y val="0.7334917680744452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MX"/>
                  <a:t>%</a:t>
                </a:r>
              </a:p>
            </c:rich>
          </c:tx>
          <c:layout>
            <c:manualLayout>
              <c:xMode val="edge"/>
              <c:yMode val="edge"/>
              <c:x val="0.11938138501918029"/>
              <c:y val="0.18258554044380818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41571443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565" r="0.7500000000000156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49696</xdr:colOff>
      <xdr:row>391</xdr:row>
      <xdr:rowOff>85725</xdr:rowOff>
    </xdr:from>
    <xdr:to>
      <xdr:col>10</xdr:col>
      <xdr:colOff>523875</xdr:colOff>
      <xdr:row>405</xdr:row>
      <xdr:rowOff>66261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390</xdr:row>
      <xdr:rowOff>3313</xdr:rowOff>
    </xdr:from>
    <xdr:to>
      <xdr:col>2</xdr:col>
      <xdr:colOff>414130</xdr:colOff>
      <xdr:row>406</xdr:row>
      <xdr:rowOff>132522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DB495-FA23-4970-9794-40B34BC88B32}">
  <sheetPr>
    <tabColor theme="2" tint="-0.499984740745262"/>
  </sheetPr>
  <dimension ref="A1:CS427"/>
  <sheetViews>
    <sheetView showGridLines="0" tabSelected="1" zoomScaleNormal="100" zoomScaleSheetLayoutView="115" workbookViewId="0">
      <selection sqref="A1:D1"/>
    </sheetView>
  </sheetViews>
  <sheetFormatPr baseColWidth="10" defaultColWidth="10.85546875" defaultRowHeight="12" x14ac:dyDescent="0.2"/>
  <cols>
    <col min="1" max="1" width="52.140625" style="57" customWidth="1"/>
    <col min="2" max="2" width="12.42578125" style="58" customWidth="1"/>
    <col min="3" max="3" width="9.28515625" style="66" customWidth="1"/>
    <col min="4" max="4" width="9" style="75" customWidth="1"/>
    <col min="5" max="5" width="10.42578125" style="36" customWidth="1"/>
    <col min="6" max="6" width="8.28515625" style="36" customWidth="1"/>
    <col min="7" max="7" width="10.140625" style="36" customWidth="1"/>
    <col min="8" max="8" width="10.42578125" style="36" bestFit="1" customWidth="1"/>
    <col min="9" max="9" width="8" style="36" customWidth="1"/>
    <col min="10" max="10" width="7.28515625" style="36" customWidth="1"/>
    <col min="11" max="11" width="11.85546875" style="36" customWidth="1"/>
    <col min="12" max="12" width="19.85546875" style="88" bestFit="1" customWidth="1"/>
    <col min="13" max="13" width="11.42578125" style="88" bestFit="1" customWidth="1"/>
    <col min="14" max="15" width="11" style="88" bestFit="1" customWidth="1"/>
    <col min="16" max="33" width="10.85546875" style="88"/>
    <col min="34" max="16384" width="10.85546875" style="36"/>
  </cols>
  <sheetData>
    <row r="1" spans="1:33" s="106" customFormat="1" x14ac:dyDescent="0.2">
      <c r="A1" s="139"/>
      <c r="B1" s="139"/>
      <c r="C1" s="139"/>
      <c r="D1" s="139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</row>
    <row r="2" spans="1:33" s="106" customFormat="1" x14ac:dyDescent="0.2">
      <c r="A2" s="107"/>
      <c r="B2" s="107"/>
      <c r="C2" s="107"/>
      <c r="D2" s="107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</row>
    <row r="3" spans="1:33" s="106" customFormat="1" x14ac:dyDescent="0.2">
      <c r="A3" s="108"/>
      <c r="B3" s="109"/>
      <c r="C3" s="109"/>
      <c r="D3" s="109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</row>
    <row r="4" spans="1:33" s="30" customFormat="1" ht="14.25" customHeight="1" x14ac:dyDescent="0.2">
      <c r="A4" s="140" t="s">
        <v>278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</row>
    <row r="5" spans="1:33" x14ac:dyDescent="0.2">
      <c r="A5" s="31"/>
      <c r="B5" s="32"/>
      <c r="C5" s="33"/>
      <c r="D5" s="34"/>
      <c r="E5" s="35"/>
      <c r="F5" s="35"/>
      <c r="G5" s="34"/>
      <c r="H5" s="35"/>
      <c r="I5" s="35"/>
      <c r="J5" s="34"/>
      <c r="K5" s="34"/>
    </row>
    <row r="6" spans="1:33" x14ac:dyDescent="0.2">
      <c r="A6" s="141" t="s">
        <v>61</v>
      </c>
      <c r="B6" s="143" t="s">
        <v>62</v>
      </c>
      <c r="C6" s="145" t="s">
        <v>60</v>
      </c>
      <c r="D6" s="145" t="s">
        <v>36</v>
      </c>
      <c r="E6" s="145" t="s">
        <v>109</v>
      </c>
      <c r="F6" s="145"/>
      <c r="G6" s="145"/>
      <c r="H6" s="145" t="s">
        <v>65</v>
      </c>
      <c r="I6" s="145"/>
      <c r="J6" s="145"/>
      <c r="K6" s="147" t="s">
        <v>66</v>
      </c>
    </row>
    <row r="7" spans="1:33" x14ac:dyDescent="0.2">
      <c r="A7" s="142"/>
      <c r="B7" s="144"/>
      <c r="C7" s="146"/>
      <c r="D7" s="146"/>
      <c r="E7" s="103" t="s">
        <v>63</v>
      </c>
      <c r="F7" s="103" t="s">
        <v>110</v>
      </c>
      <c r="G7" s="102" t="s">
        <v>64</v>
      </c>
      <c r="H7" s="103" t="s">
        <v>63</v>
      </c>
      <c r="I7" s="103" t="s">
        <v>110</v>
      </c>
      <c r="J7" s="102" t="s">
        <v>64</v>
      </c>
      <c r="K7" s="147"/>
    </row>
    <row r="8" spans="1:33" x14ac:dyDescent="0.2">
      <c r="A8" s="76" t="s">
        <v>273</v>
      </c>
      <c r="B8" s="67">
        <v>3</v>
      </c>
      <c r="C8" s="83">
        <v>289</v>
      </c>
      <c r="D8" s="67">
        <v>2</v>
      </c>
      <c r="E8" s="67"/>
      <c r="F8" s="67"/>
      <c r="G8" s="67"/>
      <c r="H8" s="67"/>
      <c r="I8" s="67"/>
      <c r="J8" s="67"/>
      <c r="K8" s="67"/>
    </row>
    <row r="9" spans="1:33" x14ac:dyDescent="0.2">
      <c r="A9" s="82" t="s">
        <v>197</v>
      </c>
      <c r="B9" s="114"/>
      <c r="C9" s="84">
        <v>194</v>
      </c>
      <c r="D9" s="37">
        <v>1</v>
      </c>
      <c r="E9" s="37" t="s">
        <v>68</v>
      </c>
      <c r="F9" s="37">
        <v>11</v>
      </c>
      <c r="G9" s="37">
        <v>2023</v>
      </c>
      <c r="H9" s="37" t="s">
        <v>244</v>
      </c>
      <c r="I9" s="37">
        <v>10</v>
      </c>
      <c r="J9" s="37">
        <v>2028</v>
      </c>
      <c r="K9" s="37" t="s">
        <v>76</v>
      </c>
    </row>
    <row r="10" spans="1:33" x14ac:dyDescent="0.2">
      <c r="A10" s="82" t="s">
        <v>196</v>
      </c>
      <c r="B10" s="122"/>
      <c r="C10" s="84">
        <v>95</v>
      </c>
      <c r="D10" s="37">
        <v>1</v>
      </c>
      <c r="E10" s="101" t="s">
        <v>89</v>
      </c>
      <c r="F10" s="101">
        <v>8</v>
      </c>
      <c r="G10" s="101">
        <v>2024</v>
      </c>
      <c r="H10" s="101" t="s">
        <v>89</v>
      </c>
      <c r="I10" s="101">
        <v>7</v>
      </c>
      <c r="J10" s="101">
        <v>2029</v>
      </c>
      <c r="K10" s="101" t="s">
        <v>76</v>
      </c>
    </row>
    <row r="11" spans="1:33" ht="12" customHeight="1" x14ac:dyDescent="0.2">
      <c r="A11" s="77" t="s">
        <v>67</v>
      </c>
      <c r="B11" s="29">
        <v>1</v>
      </c>
      <c r="C11" s="85">
        <v>201</v>
      </c>
      <c r="D11" s="29">
        <v>1</v>
      </c>
      <c r="E11" s="67"/>
      <c r="F11" s="67"/>
      <c r="G11" s="67"/>
      <c r="H11" s="67"/>
      <c r="I11" s="67"/>
      <c r="J11" s="67"/>
      <c r="K11" s="67"/>
    </row>
    <row r="12" spans="1:33" ht="12" customHeight="1" x14ac:dyDescent="0.2">
      <c r="A12" s="130" t="s">
        <v>195</v>
      </c>
      <c r="B12" s="69"/>
      <c r="C12" s="133">
        <v>201</v>
      </c>
      <c r="D12" s="136">
        <v>1</v>
      </c>
      <c r="E12" s="71" t="s">
        <v>68</v>
      </c>
      <c r="F12" s="71">
        <v>13</v>
      </c>
      <c r="G12" s="71">
        <v>2007</v>
      </c>
      <c r="H12" s="71" t="s">
        <v>68</v>
      </c>
      <c r="I12" s="71">
        <v>13</v>
      </c>
      <c r="J12" s="71">
        <v>2012</v>
      </c>
      <c r="K12" s="71" t="s">
        <v>69</v>
      </c>
    </row>
    <row r="13" spans="1:33" ht="12" customHeight="1" x14ac:dyDescent="0.2">
      <c r="A13" s="131"/>
      <c r="B13" s="69"/>
      <c r="C13" s="134"/>
      <c r="D13" s="137"/>
      <c r="E13" s="71" t="s">
        <v>79</v>
      </c>
      <c r="F13" s="71">
        <v>23</v>
      </c>
      <c r="G13" s="71">
        <v>2013</v>
      </c>
      <c r="H13" s="71" t="s">
        <v>79</v>
      </c>
      <c r="I13" s="71">
        <v>23</v>
      </c>
      <c r="J13" s="71">
        <v>2018</v>
      </c>
      <c r="K13" s="71" t="s">
        <v>69</v>
      </c>
    </row>
    <row r="14" spans="1:33" ht="12" customHeight="1" x14ac:dyDescent="0.2">
      <c r="A14" s="132"/>
      <c r="B14" s="69"/>
      <c r="C14" s="135"/>
      <c r="D14" s="138"/>
      <c r="E14" s="71" t="s">
        <v>89</v>
      </c>
      <c r="F14" s="71">
        <v>10</v>
      </c>
      <c r="G14" s="71">
        <v>2019</v>
      </c>
      <c r="H14" s="71" t="s">
        <v>89</v>
      </c>
      <c r="I14" s="71">
        <v>10</v>
      </c>
      <c r="J14" s="71">
        <v>2024</v>
      </c>
      <c r="K14" s="71" t="s">
        <v>69</v>
      </c>
    </row>
    <row r="15" spans="1:33" ht="12" customHeight="1" x14ac:dyDescent="0.2">
      <c r="A15" s="77" t="s">
        <v>40</v>
      </c>
      <c r="B15" s="29">
        <v>4</v>
      </c>
      <c r="C15" s="85">
        <v>2033</v>
      </c>
      <c r="D15" s="29">
        <v>4</v>
      </c>
      <c r="E15" s="29"/>
      <c r="F15" s="29"/>
      <c r="G15" s="29"/>
      <c r="H15" s="29"/>
      <c r="I15" s="29"/>
      <c r="J15" s="29"/>
      <c r="K15" s="29"/>
    </row>
    <row r="16" spans="1:33" ht="12" customHeight="1" x14ac:dyDescent="0.2">
      <c r="A16" s="110" t="s">
        <v>142</v>
      </c>
      <c r="B16" s="100"/>
      <c r="C16" s="112">
        <v>379</v>
      </c>
      <c r="D16" s="114">
        <v>1</v>
      </c>
      <c r="E16" s="37" t="s">
        <v>73</v>
      </c>
      <c r="F16" s="37">
        <v>14</v>
      </c>
      <c r="G16" s="37">
        <v>2008</v>
      </c>
      <c r="H16" s="37" t="s">
        <v>73</v>
      </c>
      <c r="I16" s="37">
        <v>13</v>
      </c>
      <c r="J16" s="37">
        <v>2013</v>
      </c>
      <c r="K16" s="37" t="s">
        <v>111</v>
      </c>
    </row>
    <row r="17" spans="1:11" ht="12" customHeight="1" x14ac:dyDescent="0.2">
      <c r="A17" s="118"/>
      <c r="B17" s="100"/>
      <c r="C17" s="113"/>
      <c r="D17" s="121"/>
      <c r="E17" s="37" t="s">
        <v>72</v>
      </c>
      <c r="F17" s="37">
        <v>1</v>
      </c>
      <c r="G17" s="37">
        <v>2013</v>
      </c>
      <c r="H17" s="37" t="s">
        <v>70</v>
      </c>
      <c r="I17" s="37">
        <v>30</v>
      </c>
      <c r="J17" s="37">
        <v>2018</v>
      </c>
      <c r="K17" s="37" t="s">
        <v>71</v>
      </c>
    </row>
    <row r="18" spans="1:11" ht="12" customHeight="1" x14ac:dyDescent="0.2">
      <c r="A18" s="118"/>
      <c r="B18" s="100"/>
      <c r="C18" s="113"/>
      <c r="D18" s="121"/>
      <c r="E18" s="37" t="s">
        <v>72</v>
      </c>
      <c r="F18" s="37">
        <v>1</v>
      </c>
      <c r="G18" s="37">
        <v>2018</v>
      </c>
      <c r="H18" s="37" t="s">
        <v>70</v>
      </c>
      <c r="I18" s="37">
        <v>30</v>
      </c>
      <c r="J18" s="37">
        <v>2023</v>
      </c>
      <c r="K18" s="37" t="s">
        <v>71</v>
      </c>
    </row>
    <row r="19" spans="1:11" ht="12" customHeight="1" x14ac:dyDescent="0.2">
      <c r="A19" s="123"/>
      <c r="B19" s="100"/>
      <c r="C19" s="120"/>
      <c r="D19" s="122"/>
      <c r="E19" s="37" t="s">
        <v>68</v>
      </c>
      <c r="F19" s="37">
        <v>15</v>
      </c>
      <c r="G19" s="37">
        <v>2023</v>
      </c>
      <c r="H19" s="37" t="s">
        <v>68</v>
      </c>
      <c r="I19" s="37">
        <v>14</v>
      </c>
      <c r="J19" s="37">
        <v>2028</v>
      </c>
      <c r="K19" s="37" t="s">
        <v>71</v>
      </c>
    </row>
    <row r="20" spans="1:11" ht="12" customHeight="1" x14ac:dyDescent="0.2">
      <c r="A20" s="110" t="s">
        <v>194</v>
      </c>
      <c r="B20" s="100"/>
      <c r="C20" s="112">
        <v>724</v>
      </c>
      <c r="D20" s="114">
        <v>1</v>
      </c>
      <c r="E20" s="37" t="s">
        <v>73</v>
      </c>
      <c r="F20" s="37">
        <v>3</v>
      </c>
      <c r="G20" s="37">
        <v>2003</v>
      </c>
      <c r="H20" s="37" t="s">
        <v>73</v>
      </c>
      <c r="I20" s="37">
        <v>3</v>
      </c>
      <c r="J20" s="37">
        <v>2008</v>
      </c>
      <c r="K20" s="37" t="s">
        <v>111</v>
      </c>
    </row>
    <row r="21" spans="1:11" ht="12" customHeight="1" x14ac:dyDescent="0.2">
      <c r="A21" s="118"/>
      <c r="B21" s="100"/>
      <c r="C21" s="113"/>
      <c r="D21" s="121"/>
      <c r="E21" s="37" t="s">
        <v>72</v>
      </c>
      <c r="F21" s="37">
        <v>1</v>
      </c>
      <c r="G21" s="37">
        <v>2008</v>
      </c>
      <c r="H21" s="37" t="s">
        <v>70</v>
      </c>
      <c r="I21" s="37">
        <v>30</v>
      </c>
      <c r="J21" s="37">
        <v>2013</v>
      </c>
      <c r="K21" s="37" t="s">
        <v>111</v>
      </c>
    </row>
    <row r="22" spans="1:11" ht="12" customHeight="1" x14ac:dyDescent="0.2">
      <c r="A22" s="118"/>
      <c r="B22" s="100"/>
      <c r="C22" s="113"/>
      <c r="D22" s="121"/>
      <c r="E22" s="37" t="s">
        <v>72</v>
      </c>
      <c r="F22" s="37">
        <v>1</v>
      </c>
      <c r="G22" s="37">
        <v>2013</v>
      </c>
      <c r="H22" s="37" t="s">
        <v>70</v>
      </c>
      <c r="I22" s="37">
        <v>30</v>
      </c>
      <c r="J22" s="37">
        <v>2018</v>
      </c>
      <c r="K22" s="37" t="s">
        <v>71</v>
      </c>
    </row>
    <row r="23" spans="1:11" ht="12" customHeight="1" x14ac:dyDescent="0.2">
      <c r="A23" s="118"/>
      <c r="B23" s="100"/>
      <c r="C23" s="113"/>
      <c r="D23" s="121"/>
      <c r="E23" s="37" t="s">
        <v>72</v>
      </c>
      <c r="F23" s="37">
        <v>1</v>
      </c>
      <c r="G23" s="37">
        <v>2018</v>
      </c>
      <c r="H23" s="37" t="s">
        <v>70</v>
      </c>
      <c r="I23" s="37">
        <v>30</v>
      </c>
      <c r="J23" s="37">
        <v>2023</v>
      </c>
      <c r="K23" s="37" t="s">
        <v>71</v>
      </c>
    </row>
    <row r="24" spans="1:11" ht="12" customHeight="1" x14ac:dyDescent="0.2">
      <c r="A24" s="123"/>
      <c r="B24" s="100"/>
      <c r="C24" s="120"/>
      <c r="D24" s="122"/>
      <c r="E24" s="37" t="s">
        <v>68</v>
      </c>
      <c r="F24" s="37">
        <v>15</v>
      </c>
      <c r="G24" s="37">
        <v>2023</v>
      </c>
      <c r="H24" s="37" t="s">
        <v>68</v>
      </c>
      <c r="I24" s="37">
        <v>14</v>
      </c>
      <c r="J24" s="37">
        <v>2028</v>
      </c>
      <c r="K24" s="37" t="s">
        <v>71</v>
      </c>
    </row>
    <row r="25" spans="1:11" ht="12" customHeight="1" x14ac:dyDescent="0.2">
      <c r="A25" s="110" t="s">
        <v>193</v>
      </c>
      <c r="B25" s="100"/>
      <c r="C25" s="112">
        <v>486</v>
      </c>
      <c r="D25" s="114">
        <v>1</v>
      </c>
      <c r="E25" s="37" t="s">
        <v>68</v>
      </c>
      <c r="F25" s="37">
        <v>13</v>
      </c>
      <c r="G25" s="37">
        <v>2004</v>
      </c>
      <c r="H25" s="37" t="s">
        <v>68</v>
      </c>
      <c r="I25" s="37">
        <v>13</v>
      </c>
      <c r="J25" s="37">
        <v>2009</v>
      </c>
      <c r="K25" s="37" t="s">
        <v>74</v>
      </c>
    </row>
    <row r="26" spans="1:11" ht="12" customHeight="1" x14ac:dyDescent="0.2">
      <c r="A26" s="111"/>
      <c r="B26" s="100"/>
      <c r="C26" s="113"/>
      <c r="D26" s="121"/>
      <c r="E26" s="37" t="s">
        <v>72</v>
      </c>
      <c r="F26" s="37">
        <v>8</v>
      </c>
      <c r="G26" s="37">
        <v>2011</v>
      </c>
      <c r="H26" s="37" t="s">
        <v>72</v>
      </c>
      <c r="I26" s="37">
        <v>8</v>
      </c>
      <c r="J26" s="37">
        <v>2016</v>
      </c>
      <c r="K26" s="37" t="s">
        <v>74</v>
      </c>
    </row>
    <row r="27" spans="1:11" ht="12" customHeight="1" x14ac:dyDescent="0.2">
      <c r="A27" s="111"/>
      <c r="B27" s="100"/>
      <c r="C27" s="113"/>
      <c r="D27" s="121"/>
      <c r="E27" s="37" t="s">
        <v>68</v>
      </c>
      <c r="F27" s="37">
        <v>12</v>
      </c>
      <c r="G27" s="37">
        <v>2016</v>
      </c>
      <c r="H27" s="37" t="s">
        <v>68</v>
      </c>
      <c r="I27" s="37">
        <v>12</v>
      </c>
      <c r="J27" s="37">
        <v>2021</v>
      </c>
      <c r="K27" s="37" t="s">
        <v>74</v>
      </c>
    </row>
    <row r="28" spans="1:11" ht="12" customHeight="1" x14ac:dyDescent="0.2">
      <c r="A28" s="119"/>
      <c r="B28" s="100"/>
      <c r="C28" s="120"/>
      <c r="D28" s="122"/>
      <c r="E28" s="37" t="s">
        <v>70</v>
      </c>
      <c r="F28" s="37">
        <v>29</v>
      </c>
      <c r="G28" s="37">
        <v>2023</v>
      </c>
      <c r="H28" s="37" t="s">
        <v>70</v>
      </c>
      <c r="I28" s="37">
        <v>28</v>
      </c>
      <c r="J28" s="37">
        <v>2028</v>
      </c>
      <c r="K28" s="37" t="s">
        <v>74</v>
      </c>
    </row>
    <row r="29" spans="1:11" ht="12" customHeight="1" x14ac:dyDescent="0.2">
      <c r="A29" s="110" t="s">
        <v>149</v>
      </c>
      <c r="B29" s="100"/>
      <c r="C29" s="112">
        <v>444</v>
      </c>
      <c r="D29" s="114">
        <v>1</v>
      </c>
      <c r="E29" s="37" t="s">
        <v>68</v>
      </c>
      <c r="F29" s="37">
        <v>13</v>
      </c>
      <c r="G29" s="37">
        <v>2004</v>
      </c>
      <c r="H29" s="37" t="s">
        <v>68</v>
      </c>
      <c r="I29" s="37">
        <v>13</v>
      </c>
      <c r="J29" s="37">
        <v>2009</v>
      </c>
      <c r="K29" s="37" t="s">
        <v>74</v>
      </c>
    </row>
    <row r="30" spans="1:11" ht="12" customHeight="1" x14ac:dyDescent="0.2">
      <c r="A30" s="111"/>
      <c r="B30" s="100"/>
      <c r="C30" s="113"/>
      <c r="D30" s="121"/>
      <c r="E30" s="37" t="s">
        <v>72</v>
      </c>
      <c r="F30" s="37">
        <v>8</v>
      </c>
      <c r="G30" s="37">
        <v>2011</v>
      </c>
      <c r="H30" s="37" t="s">
        <v>72</v>
      </c>
      <c r="I30" s="37">
        <v>8</v>
      </c>
      <c r="J30" s="37">
        <v>2016</v>
      </c>
      <c r="K30" s="37" t="s">
        <v>74</v>
      </c>
    </row>
    <row r="31" spans="1:11" ht="12" customHeight="1" x14ac:dyDescent="0.2">
      <c r="A31" s="111"/>
      <c r="B31" s="100"/>
      <c r="C31" s="113"/>
      <c r="D31" s="121"/>
      <c r="E31" s="37" t="s">
        <v>68</v>
      </c>
      <c r="F31" s="37">
        <v>12</v>
      </c>
      <c r="G31" s="37">
        <v>2016</v>
      </c>
      <c r="H31" s="37" t="s">
        <v>68</v>
      </c>
      <c r="I31" s="37">
        <v>12</v>
      </c>
      <c r="J31" s="37">
        <v>2021</v>
      </c>
      <c r="K31" s="37" t="s">
        <v>74</v>
      </c>
    </row>
    <row r="32" spans="1:11" ht="12" customHeight="1" x14ac:dyDescent="0.2">
      <c r="A32" s="119"/>
      <c r="B32" s="100"/>
      <c r="C32" s="120"/>
      <c r="D32" s="122"/>
      <c r="E32" s="37" t="s">
        <v>70</v>
      </c>
      <c r="F32" s="37">
        <v>29</v>
      </c>
      <c r="G32" s="37">
        <v>2023</v>
      </c>
      <c r="H32" s="37" t="s">
        <v>70</v>
      </c>
      <c r="I32" s="37">
        <v>28</v>
      </c>
      <c r="J32" s="37">
        <v>2028</v>
      </c>
      <c r="K32" s="37" t="s">
        <v>74</v>
      </c>
    </row>
    <row r="33" spans="1:95" ht="12" customHeight="1" x14ac:dyDescent="0.2">
      <c r="A33" s="77" t="s">
        <v>75</v>
      </c>
      <c r="B33" s="29">
        <v>2</v>
      </c>
      <c r="C33" s="85">
        <v>680</v>
      </c>
      <c r="D33" s="29">
        <v>2</v>
      </c>
      <c r="E33" s="29"/>
      <c r="F33" s="29"/>
      <c r="G33" s="29"/>
      <c r="H33" s="29"/>
      <c r="I33" s="29"/>
      <c r="J33" s="29"/>
      <c r="K33" s="29"/>
    </row>
    <row r="34" spans="1:95" ht="12" customHeight="1" x14ac:dyDescent="0.2">
      <c r="A34" s="96" t="s">
        <v>192</v>
      </c>
      <c r="B34" s="100"/>
      <c r="C34" s="98">
        <v>346</v>
      </c>
      <c r="D34" s="101">
        <v>1</v>
      </c>
      <c r="E34" s="37" t="s">
        <v>86</v>
      </c>
      <c r="F34" s="37">
        <v>15</v>
      </c>
      <c r="G34" s="37">
        <v>2024</v>
      </c>
      <c r="H34" s="37" t="s">
        <v>86</v>
      </c>
      <c r="I34" s="37">
        <v>14</v>
      </c>
      <c r="J34" s="37">
        <v>2029</v>
      </c>
      <c r="K34" s="37" t="s">
        <v>76</v>
      </c>
    </row>
    <row r="35" spans="1:95" ht="12" customHeight="1" x14ac:dyDescent="0.2">
      <c r="A35" s="110" t="s">
        <v>242</v>
      </c>
      <c r="B35" s="100"/>
      <c r="C35" s="112">
        <v>334</v>
      </c>
      <c r="D35" s="114">
        <v>1</v>
      </c>
      <c r="E35" s="37" t="s">
        <v>73</v>
      </c>
      <c r="F35" s="37">
        <v>21</v>
      </c>
      <c r="G35" s="37">
        <v>2008</v>
      </c>
      <c r="H35" s="37" t="s">
        <v>73</v>
      </c>
      <c r="I35" s="37">
        <v>20</v>
      </c>
      <c r="J35" s="37">
        <v>2013</v>
      </c>
      <c r="K35" s="37" t="s">
        <v>76</v>
      </c>
    </row>
    <row r="36" spans="1:95" ht="12" customHeight="1" x14ac:dyDescent="0.2">
      <c r="A36" s="111"/>
      <c r="B36" s="100"/>
      <c r="C36" s="113"/>
      <c r="D36" s="121"/>
      <c r="E36" s="37" t="s">
        <v>90</v>
      </c>
      <c r="F36" s="37">
        <v>30</v>
      </c>
      <c r="G36" s="37">
        <v>2013</v>
      </c>
      <c r="H36" s="37" t="s">
        <v>90</v>
      </c>
      <c r="I36" s="37">
        <v>29</v>
      </c>
      <c r="J36" s="37">
        <v>2018</v>
      </c>
      <c r="K36" s="37" t="s">
        <v>76</v>
      </c>
    </row>
    <row r="37" spans="1:95" ht="12" customHeight="1" x14ac:dyDescent="0.2">
      <c r="A37" s="119"/>
      <c r="B37" s="100"/>
      <c r="C37" s="120"/>
      <c r="D37" s="122"/>
      <c r="E37" s="37" t="s">
        <v>229</v>
      </c>
      <c r="F37" s="37">
        <v>9</v>
      </c>
      <c r="G37" s="37">
        <v>2019</v>
      </c>
      <c r="H37" s="37" t="s">
        <v>89</v>
      </c>
      <c r="I37" s="37">
        <v>8</v>
      </c>
      <c r="J37" s="37">
        <v>2024</v>
      </c>
      <c r="K37" s="37" t="s">
        <v>76</v>
      </c>
      <c r="L37" s="88" t="s">
        <v>281</v>
      </c>
    </row>
    <row r="38" spans="1:95" ht="12" customHeight="1" x14ac:dyDescent="0.2">
      <c r="A38" s="77" t="s">
        <v>53</v>
      </c>
      <c r="B38" s="29">
        <v>4</v>
      </c>
      <c r="C38" s="85">
        <v>1224</v>
      </c>
      <c r="D38" s="29">
        <v>4</v>
      </c>
      <c r="E38" s="29"/>
      <c r="F38" s="29"/>
      <c r="G38" s="29"/>
      <c r="H38" s="29"/>
      <c r="I38" s="29"/>
      <c r="J38" s="29"/>
      <c r="K38" s="29"/>
    </row>
    <row r="39" spans="1:95" ht="12" customHeight="1" x14ac:dyDescent="0.2">
      <c r="A39" s="110" t="s">
        <v>190</v>
      </c>
      <c r="B39" s="100"/>
      <c r="C39" s="112">
        <v>387</v>
      </c>
      <c r="D39" s="114">
        <v>1</v>
      </c>
      <c r="E39" s="37" t="s">
        <v>73</v>
      </c>
      <c r="F39" s="37">
        <v>26</v>
      </c>
      <c r="G39" s="37">
        <v>2007</v>
      </c>
      <c r="H39" s="37" t="s">
        <v>73</v>
      </c>
      <c r="I39" s="37">
        <v>26</v>
      </c>
      <c r="J39" s="37">
        <v>2012</v>
      </c>
      <c r="K39" s="37" t="s">
        <v>77</v>
      </c>
    </row>
    <row r="40" spans="1:95" ht="12" customHeight="1" x14ac:dyDescent="0.2">
      <c r="A40" s="118"/>
      <c r="B40" s="100"/>
      <c r="C40" s="113"/>
      <c r="D40" s="121"/>
      <c r="E40" s="37" t="s">
        <v>78</v>
      </c>
      <c r="F40" s="37">
        <v>15</v>
      </c>
      <c r="G40" s="37">
        <v>2013</v>
      </c>
      <c r="H40" s="37" t="s">
        <v>78</v>
      </c>
      <c r="I40" s="37">
        <v>15</v>
      </c>
      <c r="J40" s="37">
        <v>2018</v>
      </c>
      <c r="K40" s="37" t="s">
        <v>77</v>
      </c>
    </row>
    <row r="41" spans="1:95" ht="12" customHeight="1" x14ac:dyDescent="0.2">
      <c r="A41" s="118"/>
      <c r="B41" s="100"/>
      <c r="C41" s="113"/>
      <c r="D41" s="121"/>
      <c r="E41" s="37" t="s">
        <v>70</v>
      </c>
      <c r="F41" s="37">
        <v>29</v>
      </c>
      <c r="G41" s="37">
        <v>2018</v>
      </c>
      <c r="H41" s="37" t="s">
        <v>70</v>
      </c>
      <c r="I41" s="37">
        <v>29</v>
      </c>
      <c r="J41" s="37">
        <v>2023</v>
      </c>
      <c r="K41" s="37" t="s">
        <v>77</v>
      </c>
    </row>
    <row r="42" spans="1:95" ht="12" customHeight="1" x14ac:dyDescent="0.2">
      <c r="A42" s="123"/>
      <c r="B42" s="100"/>
      <c r="C42" s="120"/>
      <c r="D42" s="122"/>
      <c r="E42" s="37" t="s">
        <v>81</v>
      </c>
      <c r="F42" s="37">
        <v>30</v>
      </c>
      <c r="G42" s="37">
        <v>2023</v>
      </c>
      <c r="H42" s="37" t="s">
        <v>81</v>
      </c>
      <c r="I42" s="37">
        <v>30</v>
      </c>
      <c r="J42" s="37">
        <v>2028</v>
      </c>
      <c r="K42" s="37" t="s">
        <v>77</v>
      </c>
    </row>
    <row r="43" spans="1:95" ht="12" customHeight="1" x14ac:dyDescent="0.2">
      <c r="A43" s="110" t="s">
        <v>189</v>
      </c>
      <c r="B43" s="100"/>
      <c r="C43" s="112">
        <v>357</v>
      </c>
      <c r="D43" s="114">
        <v>1</v>
      </c>
      <c r="E43" s="37" t="s">
        <v>78</v>
      </c>
      <c r="F43" s="37">
        <v>15</v>
      </c>
      <c r="G43" s="37">
        <v>2018</v>
      </c>
      <c r="H43" s="37" t="s">
        <v>78</v>
      </c>
      <c r="I43" s="37">
        <v>15</v>
      </c>
      <c r="J43" s="37">
        <v>2023</v>
      </c>
      <c r="K43" s="37" t="s">
        <v>77</v>
      </c>
    </row>
    <row r="44" spans="1:95" ht="12" customHeight="1" x14ac:dyDescent="0.2">
      <c r="A44" s="123"/>
      <c r="B44" s="100"/>
      <c r="C44" s="120"/>
      <c r="D44" s="122"/>
      <c r="E44" s="37" t="s">
        <v>81</v>
      </c>
      <c r="F44" s="37">
        <v>30</v>
      </c>
      <c r="G44" s="37">
        <v>2023</v>
      </c>
      <c r="H44" s="37" t="s">
        <v>81</v>
      </c>
      <c r="I44" s="37">
        <v>30</v>
      </c>
      <c r="J44" s="37">
        <v>2028</v>
      </c>
      <c r="K44" s="37" t="s">
        <v>77</v>
      </c>
    </row>
    <row r="45" spans="1:95" s="39" customFormat="1" ht="12" customHeight="1" x14ac:dyDescent="0.2">
      <c r="A45" s="110" t="s">
        <v>188</v>
      </c>
      <c r="B45" s="100"/>
      <c r="C45" s="112">
        <v>314</v>
      </c>
      <c r="D45" s="114">
        <v>1</v>
      </c>
      <c r="E45" s="37" t="s">
        <v>73</v>
      </c>
      <c r="F45" s="37">
        <v>20</v>
      </c>
      <c r="G45" s="37">
        <v>2019</v>
      </c>
      <c r="H45" s="37" t="s">
        <v>73</v>
      </c>
      <c r="I45" s="37">
        <v>19</v>
      </c>
      <c r="J45" s="37">
        <v>2022</v>
      </c>
      <c r="K45" s="37" t="s">
        <v>239</v>
      </c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</row>
    <row r="46" spans="1:95" s="39" customFormat="1" ht="12" customHeight="1" x14ac:dyDescent="0.2">
      <c r="A46" s="119"/>
      <c r="B46" s="100"/>
      <c r="C46" s="120"/>
      <c r="D46" s="122"/>
      <c r="E46" s="37" t="s">
        <v>73</v>
      </c>
      <c r="F46" s="37">
        <v>15</v>
      </c>
      <c r="G46" s="37">
        <v>2022</v>
      </c>
      <c r="H46" s="37" t="s">
        <v>73</v>
      </c>
      <c r="I46" s="37">
        <v>15</v>
      </c>
      <c r="J46" s="37">
        <v>2025</v>
      </c>
      <c r="K46" s="37" t="s">
        <v>239</v>
      </c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</row>
    <row r="47" spans="1:95" s="39" customFormat="1" ht="12" customHeight="1" x14ac:dyDescent="0.2">
      <c r="A47" s="82" t="s">
        <v>187</v>
      </c>
      <c r="B47" s="100"/>
      <c r="C47" s="84">
        <v>166</v>
      </c>
      <c r="D47" s="37">
        <v>1</v>
      </c>
      <c r="E47" s="37" t="s">
        <v>86</v>
      </c>
      <c r="F47" s="37">
        <v>30</v>
      </c>
      <c r="G47" s="37">
        <v>2020</v>
      </c>
      <c r="H47" s="37" t="s">
        <v>86</v>
      </c>
      <c r="I47" s="37">
        <v>29</v>
      </c>
      <c r="J47" s="37">
        <v>2025</v>
      </c>
      <c r="K47" s="37" t="s">
        <v>240</v>
      </c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</row>
    <row r="48" spans="1:95" ht="12" customHeight="1" x14ac:dyDescent="0.2">
      <c r="A48" s="77" t="s">
        <v>52</v>
      </c>
      <c r="B48" s="29">
        <v>3</v>
      </c>
      <c r="C48" s="85">
        <v>1172</v>
      </c>
      <c r="D48" s="29">
        <v>3</v>
      </c>
      <c r="E48" s="29"/>
      <c r="F48" s="29"/>
      <c r="G48" s="29"/>
      <c r="H48" s="29"/>
      <c r="I48" s="29"/>
      <c r="J48" s="29"/>
      <c r="K48" s="29"/>
    </row>
    <row r="49" spans="1:12" ht="12" customHeight="1" x14ac:dyDescent="0.2">
      <c r="A49" s="110" t="s">
        <v>270</v>
      </c>
      <c r="B49" s="100"/>
      <c r="C49" s="112">
        <v>205</v>
      </c>
      <c r="D49" s="114">
        <v>1</v>
      </c>
      <c r="E49" s="37" t="s">
        <v>79</v>
      </c>
      <c r="F49" s="37">
        <v>3</v>
      </c>
      <c r="G49" s="37">
        <v>2010</v>
      </c>
      <c r="H49" s="37" t="s">
        <v>202</v>
      </c>
      <c r="I49" s="37">
        <v>2</v>
      </c>
      <c r="J49" s="37">
        <v>2015</v>
      </c>
      <c r="K49" s="37" t="s">
        <v>80</v>
      </c>
    </row>
    <row r="50" spans="1:12" ht="12" customHeight="1" x14ac:dyDescent="0.2">
      <c r="A50" s="111"/>
      <c r="B50" s="100"/>
      <c r="C50" s="113"/>
      <c r="D50" s="121"/>
      <c r="E50" s="37" t="s">
        <v>79</v>
      </c>
      <c r="F50" s="37">
        <v>31</v>
      </c>
      <c r="G50" s="37">
        <v>2016</v>
      </c>
      <c r="H50" s="37" t="s">
        <v>202</v>
      </c>
      <c r="I50" s="37">
        <v>30</v>
      </c>
      <c r="J50" s="37">
        <v>2021</v>
      </c>
      <c r="K50" s="37" t="s">
        <v>80</v>
      </c>
    </row>
    <row r="51" spans="1:12" ht="12" customHeight="1" x14ac:dyDescent="0.2">
      <c r="A51" s="119"/>
      <c r="B51" s="100"/>
      <c r="C51" s="120"/>
      <c r="D51" s="122"/>
      <c r="E51" s="37" t="s">
        <v>94</v>
      </c>
      <c r="F51" s="37">
        <v>28</v>
      </c>
      <c r="G51" s="37">
        <v>2022</v>
      </c>
      <c r="H51" s="37" t="s">
        <v>94</v>
      </c>
      <c r="I51" s="37">
        <v>27</v>
      </c>
      <c r="J51" s="37">
        <v>2027</v>
      </c>
      <c r="K51" s="37" t="s">
        <v>80</v>
      </c>
      <c r="L51" s="88" t="s">
        <v>281</v>
      </c>
    </row>
    <row r="52" spans="1:12" ht="12" customHeight="1" x14ac:dyDescent="0.2">
      <c r="A52" s="110" t="s">
        <v>271</v>
      </c>
      <c r="B52" s="100"/>
      <c r="C52" s="112">
        <v>536</v>
      </c>
      <c r="D52" s="114">
        <v>1</v>
      </c>
      <c r="E52" s="37" t="s">
        <v>203</v>
      </c>
      <c r="F52" s="37">
        <v>16</v>
      </c>
      <c r="G52" s="37">
        <v>2003</v>
      </c>
      <c r="H52" s="37" t="s">
        <v>81</v>
      </c>
      <c r="I52" s="37">
        <v>16</v>
      </c>
      <c r="J52" s="37">
        <v>2008</v>
      </c>
      <c r="K52" s="37" t="s">
        <v>80</v>
      </c>
    </row>
    <row r="53" spans="1:12" ht="12" customHeight="1" x14ac:dyDescent="0.2">
      <c r="A53" s="118"/>
      <c r="B53" s="100"/>
      <c r="C53" s="113"/>
      <c r="D53" s="121"/>
      <c r="E53" s="37" t="s">
        <v>68</v>
      </c>
      <c r="F53" s="37">
        <v>5</v>
      </c>
      <c r="G53" s="37">
        <v>2008</v>
      </c>
      <c r="H53" s="37" t="s">
        <v>68</v>
      </c>
      <c r="I53" s="37">
        <v>4</v>
      </c>
      <c r="J53" s="37">
        <v>2013</v>
      </c>
      <c r="K53" s="37" t="s">
        <v>80</v>
      </c>
    </row>
    <row r="54" spans="1:12" ht="12" customHeight="1" x14ac:dyDescent="0.2">
      <c r="A54" s="111"/>
      <c r="B54" s="100"/>
      <c r="C54" s="113"/>
      <c r="D54" s="121"/>
      <c r="E54" s="37" t="s">
        <v>79</v>
      </c>
      <c r="F54" s="37">
        <v>31</v>
      </c>
      <c r="G54" s="37">
        <v>2016</v>
      </c>
      <c r="H54" s="37" t="s">
        <v>202</v>
      </c>
      <c r="I54" s="37">
        <v>30</v>
      </c>
      <c r="J54" s="37">
        <v>2021</v>
      </c>
      <c r="K54" s="37" t="s">
        <v>80</v>
      </c>
    </row>
    <row r="55" spans="1:12" ht="12" customHeight="1" x14ac:dyDescent="0.2">
      <c r="A55" s="119"/>
      <c r="B55" s="100"/>
      <c r="C55" s="120"/>
      <c r="D55" s="122"/>
      <c r="E55" s="37" t="s">
        <v>94</v>
      </c>
      <c r="F55" s="37">
        <v>28</v>
      </c>
      <c r="G55" s="37">
        <v>2022</v>
      </c>
      <c r="H55" s="37" t="s">
        <v>94</v>
      </c>
      <c r="I55" s="37">
        <v>27</v>
      </c>
      <c r="J55" s="37">
        <v>2027</v>
      </c>
      <c r="K55" s="37" t="s">
        <v>80</v>
      </c>
      <c r="L55" s="88" t="s">
        <v>281</v>
      </c>
    </row>
    <row r="56" spans="1:12" ht="12" customHeight="1" x14ac:dyDescent="0.2">
      <c r="A56" s="110" t="s">
        <v>272</v>
      </c>
      <c r="B56" s="100"/>
      <c r="C56" s="112">
        <v>431</v>
      </c>
      <c r="D56" s="114">
        <v>1</v>
      </c>
      <c r="E56" s="37" t="s">
        <v>203</v>
      </c>
      <c r="F56" s="37">
        <v>16</v>
      </c>
      <c r="G56" s="37">
        <v>2003</v>
      </c>
      <c r="H56" s="37" t="s">
        <v>81</v>
      </c>
      <c r="I56" s="37">
        <v>16</v>
      </c>
      <c r="J56" s="37">
        <v>2008</v>
      </c>
      <c r="K56" s="37" t="s">
        <v>80</v>
      </c>
    </row>
    <row r="57" spans="1:12" ht="12" customHeight="1" x14ac:dyDescent="0.2">
      <c r="A57" s="111"/>
      <c r="B57" s="100"/>
      <c r="C57" s="113"/>
      <c r="D57" s="121"/>
      <c r="E57" s="37" t="s">
        <v>68</v>
      </c>
      <c r="F57" s="37">
        <v>5</v>
      </c>
      <c r="G57" s="37">
        <v>2008</v>
      </c>
      <c r="H57" s="37" t="s">
        <v>68</v>
      </c>
      <c r="I57" s="37">
        <v>4</v>
      </c>
      <c r="J57" s="37">
        <v>2013</v>
      </c>
      <c r="K57" s="37" t="s">
        <v>80</v>
      </c>
    </row>
    <row r="58" spans="1:12" ht="12" customHeight="1" x14ac:dyDescent="0.2">
      <c r="A58" s="111"/>
      <c r="B58" s="100"/>
      <c r="C58" s="113"/>
      <c r="D58" s="121"/>
      <c r="E58" s="37" t="s">
        <v>79</v>
      </c>
      <c r="F58" s="37">
        <v>31</v>
      </c>
      <c r="G58" s="37">
        <v>2016</v>
      </c>
      <c r="H58" s="37" t="s">
        <v>202</v>
      </c>
      <c r="I58" s="37">
        <v>30</v>
      </c>
      <c r="J58" s="37">
        <v>2021</v>
      </c>
      <c r="K58" s="37" t="s">
        <v>80</v>
      </c>
    </row>
    <row r="59" spans="1:12" ht="12" customHeight="1" x14ac:dyDescent="0.2">
      <c r="A59" s="119"/>
      <c r="B59" s="100"/>
      <c r="C59" s="120"/>
      <c r="D59" s="122"/>
      <c r="E59" s="37" t="s">
        <v>94</v>
      </c>
      <c r="F59" s="37">
        <v>28</v>
      </c>
      <c r="G59" s="37">
        <v>2022</v>
      </c>
      <c r="H59" s="37" t="s">
        <v>94</v>
      </c>
      <c r="I59" s="37">
        <v>27</v>
      </c>
      <c r="J59" s="37">
        <v>2027</v>
      </c>
      <c r="K59" s="37" t="s">
        <v>80</v>
      </c>
      <c r="L59" s="88" t="s">
        <v>281</v>
      </c>
    </row>
    <row r="60" spans="1:12" ht="12" customHeight="1" x14ac:dyDescent="0.2">
      <c r="A60" s="77" t="s">
        <v>43</v>
      </c>
      <c r="B60" s="29">
        <v>4</v>
      </c>
      <c r="C60" s="85">
        <v>810</v>
      </c>
      <c r="D60" s="29">
        <v>2</v>
      </c>
      <c r="E60" s="29"/>
      <c r="F60" s="29"/>
      <c r="G60" s="29"/>
      <c r="H60" s="29"/>
      <c r="I60" s="29"/>
      <c r="J60" s="29"/>
      <c r="K60" s="29"/>
    </row>
    <row r="61" spans="1:12" ht="12" customHeight="1" x14ac:dyDescent="0.2">
      <c r="A61" s="110" t="s">
        <v>140</v>
      </c>
      <c r="B61" s="100"/>
      <c r="C61" s="112">
        <v>387</v>
      </c>
      <c r="D61" s="114">
        <v>1</v>
      </c>
      <c r="E61" s="37" t="s">
        <v>68</v>
      </c>
      <c r="F61" s="37">
        <v>13</v>
      </c>
      <c r="G61" s="37">
        <v>2007</v>
      </c>
      <c r="H61" s="37" t="s">
        <v>68</v>
      </c>
      <c r="I61" s="37">
        <v>12</v>
      </c>
      <c r="J61" s="37">
        <v>2013</v>
      </c>
      <c r="K61" s="37" t="s">
        <v>69</v>
      </c>
    </row>
    <row r="62" spans="1:12" ht="12" customHeight="1" x14ac:dyDescent="0.2">
      <c r="A62" s="111"/>
      <c r="B62" s="100"/>
      <c r="C62" s="113"/>
      <c r="D62" s="121"/>
      <c r="E62" s="37" t="s">
        <v>68</v>
      </c>
      <c r="F62" s="37">
        <v>16</v>
      </c>
      <c r="G62" s="37">
        <v>2013</v>
      </c>
      <c r="H62" s="37" t="s">
        <v>68</v>
      </c>
      <c r="I62" s="37">
        <v>16</v>
      </c>
      <c r="J62" s="37">
        <v>2018</v>
      </c>
      <c r="K62" s="37" t="s">
        <v>69</v>
      </c>
    </row>
    <row r="63" spans="1:12" ht="12" customHeight="1" x14ac:dyDescent="0.2">
      <c r="A63" s="119"/>
      <c r="B63" s="100"/>
      <c r="C63" s="120"/>
      <c r="D63" s="122"/>
      <c r="E63" s="37" t="s">
        <v>72</v>
      </c>
      <c r="F63" s="37">
        <v>31</v>
      </c>
      <c r="G63" s="37">
        <v>2019</v>
      </c>
      <c r="H63" s="37" t="s">
        <v>72</v>
      </c>
      <c r="I63" s="37">
        <v>31</v>
      </c>
      <c r="J63" s="37">
        <v>2024</v>
      </c>
      <c r="K63" s="37" t="s">
        <v>69</v>
      </c>
    </row>
    <row r="64" spans="1:12" ht="12" customHeight="1" x14ac:dyDescent="0.2">
      <c r="A64" s="110" t="s">
        <v>129</v>
      </c>
      <c r="B64" s="100"/>
      <c r="C64" s="112">
        <v>423</v>
      </c>
      <c r="D64" s="114">
        <v>1</v>
      </c>
      <c r="E64" s="37" t="s">
        <v>68</v>
      </c>
      <c r="F64" s="37">
        <v>13</v>
      </c>
      <c r="G64" s="37">
        <v>2007</v>
      </c>
      <c r="H64" s="37" t="s">
        <v>68</v>
      </c>
      <c r="I64" s="37">
        <v>12</v>
      </c>
      <c r="J64" s="37">
        <v>2013</v>
      </c>
      <c r="K64" s="37" t="s">
        <v>69</v>
      </c>
    </row>
    <row r="65" spans="1:95" ht="12" customHeight="1" x14ac:dyDescent="0.2">
      <c r="A65" s="111"/>
      <c r="B65" s="100"/>
      <c r="C65" s="113"/>
      <c r="D65" s="121"/>
      <c r="E65" s="37" t="s">
        <v>68</v>
      </c>
      <c r="F65" s="37">
        <v>16</v>
      </c>
      <c r="G65" s="37">
        <v>2013</v>
      </c>
      <c r="H65" s="37" t="s">
        <v>68</v>
      </c>
      <c r="I65" s="37">
        <v>16</v>
      </c>
      <c r="J65" s="37">
        <v>2018</v>
      </c>
      <c r="K65" s="37" t="s">
        <v>69</v>
      </c>
    </row>
    <row r="66" spans="1:95" ht="12" customHeight="1" x14ac:dyDescent="0.2">
      <c r="A66" s="119"/>
      <c r="B66" s="100"/>
      <c r="C66" s="120"/>
      <c r="D66" s="122"/>
      <c r="E66" s="37" t="s">
        <v>81</v>
      </c>
      <c r="F66" s="37">
        <v>21</v>
      </c>
      <c r="G66" s="37">
        <v>2019</v>
      </c>
      <c r="H66" s="37" t="s">
        <v>81</v>
      </c>
      <c r="I66" s="37">
        <v>21</v>
      </c>
      <c r="J66" s="37">
        <v>2024</v>
      </c>
      <c r="K66" s="37" t="s">
        <v>69</v>
      </c>
    </row>
    <row r="67" spans="1:95" ht="12" customHeight="1" x14ac:dyDescent="0.2">
      <c r="A67" s="77" t="s">
        <v>42</v>
      </c>
      <c r="B67" s="29">
        <v>4</v>
      </c>
      <c r="C67" s="85">
        <v>1105</v>
      </c>
      <c r="D67" s="29">
        <v>3</v>
      </c>
      <c r="E67" s="29"/>
      <c r="F67" s="29"/>
      <c r="G67" s="29"/>
      <c r="H67" s="29"/>
      <c r="I67" s="29"/>
      <c r="J67" s="29"/>
      <c r="K67" s="29"/>
    </row>
    <row r="68" spans="1:95" ht="12" customHeight="1" x14ac:dyDescent="0.2">
      <c r="A68" s="110" t="s">
        <v>131</v>
      </c>
      <c r="B68" s="100"/>
      <c r="C68" s="112">
        <v>502</v>
      </c>
      <c r="D68" s="114">
        <v>1</v>
      </c>
      <c r="E68" s="37" t="s">
        <v>70</v>
      </c>
      <c r="F68" s="37">
        <v>22</v>
      </c>
      <c r="G68" s="37">
        <v>2006</v>
      </c>
      <c r="H68" s="37" t="s">
        <v>70</v>
      </c>
      <c r="I68" s="37">
        <v>22</v>
      </c>
      <c r="J68" s="37">
        <v>2011</v>
      </c>
      <c r="K68" s="37" t="s">
        <v>69</v>
      </c>
    </row>
    <row r="69" spans="1:95" ht="12" customHeight="1" x14ac:dyDescent="0.2">
      <c r="A69" s="111"/>
      <c r="B69" s="100"/>
      <c r="C69" s="113"/>
      <c r="D69" s="121"/>
      <c r="E69" s="37" t="s">
        <v>73</v>
      </c>
      <c r="F69" s="37">
        <v>3</v>
      </c>
      <c r="G69" s="37">
        <v>2011</v>
      </c>
      <c r="H69" s="37" t="s">
        <v>73</v>
      </c>
      <c r="I69" s="37">
        <v>3</v>
      </c>
      <c r="J69" s="37">
        <v>2016</v>
      </c>
      <c r="K69" s="37" t="s">
        <v>69</v>
      </c>
    </row>
    <row r="70" spans="1:95" ht="12" customHeight="1" x14ac:dyDescent="0.2">
      <c r="A70" s="111"/>
      <c r="B70" s="100"/>
      <c r="C70" s="113"/>
      <c r="D70" s="121"/>
      <c r="E70" s="37" t="s">
        <v>68</v>
      </c>
      <c r="F70" s="37">
        <v>14</v>
      </c>
      <c r="G70" s="37">
        <v>2016</v>
      </c>
      <c r="H70" s="37" t="s">
        <v>68</v>
      </c>
      <c r="I70" s="37">
        <v>14</v>
      </c>
      <c r="J70" s="37">
        <v>2021</v>
      </c>
      <c r="K70" s="37" t="s">
        <v>69</v>
      </c>
    </row>
    <row r="71" spans="1:95" ht="12" customHeight="1" x14ac:dyDescent="0.2">
      <c r="A71" s="119"/>
      <c r="B71" s="100"/>
      <c r="C71" s="120"/>
      <c r="D71" s="122"/>
      <c r="E71" s="37" t="s">
        <v>70</v>
      </c>
      <c r="F71" s="71">
        <v>1</v>
      </c>
      <c r="G71" s="37">
        <v>2023</v>
      </c>
      <c r="H71" s="37" t="s">
        <v>70</v>
      </c>
      <c r="I71" s="37">
        <v>1</v>
      </c>
      <c r="J71" s="37">
        <v>2028</v>
      </c>
      <c r="K71" s="37" t="s">
        <v>69</v>
      </c>
    </row>
    <row r="72" spans="1:95" ht="12.75" customHeight="1" x14ac:dyDescent="0.2">
      <c r="A72" s="126" t="s">
        <v>151</v>
      </c>
      <c r="B72" s="100"/>
      <c r="C72" s="112">
        <v>497</v>
      </c>
      <c r="D72" s="114">
        <v>1</v>
      </c>
      <c r="E72" s="37" t="s">
        <v>70</v>
      </c>
      <c r="F72" s="37">
        <v>22</v>
      </c>
      <c r="G72" s="37">
        <v>2006</v>
      </c>
      <c r="H72" s="37" t="s">
        <v>70</v>
      </c>
      <c r="I72" s="37">
        <v>22</v>
      </c>
      <c r="J72" s="37">
        <v>2011</v>
      </c>
      <c r="K72" s="37" t="s">
        <v>69</v>
      </c>
    </row>
    <row r="73" spans="1:95" ht="12" customHeight="1" x14ac:dyDescent="0.2">
      <c r="A73" s="127"/>
      <c r="B73" s="100"/>
      <c r="C73" s="113"/>
      <c r="D73" s="121"/>
      <c r="E73" s="37" t="s">
        <v>73</v>
      </c>
      <c r="F73" s="37">
        <v>3</v>
      </c>
      <c r="G73" s="37">
        <v>2011</v>
      </c>
      <c r="H73" s="37" t="s">
        <v>73</v>
      </c>
      <c r="I73" s="37">
        <v>3</v>
      </c>
      <c r="J73" s="37">
        <v>2016</v>
      </c>
      <c r="K73" s="37" t="s">
        <v>69</v>
      </c>
    </row>
    <row r="74" spans="1:95" x14ac:dyDescent="0.2">
      <c r="A74" s="127"/>
      <c r="B74" s="100"/>
      <c r="C74" s="113"/>
      <c r="D74" s="121"/>
      <c r="E74" s="37" t="s">
        <v>78</v>
      </c>
      <c r="F74" s="37">
        <v>13</v>
      </c>
      <c r="G74" s="37">
        <v>2017</v>
      </c>
      <c r="H74" s="37" t="s">
        <v>78</v>
      </c>
      <c r="I74" s="37">
        <v>13</v>
      </c>
      <c r="J74" s="37">
        <v>2022</v>
      </c>
      <c r="K74" s="37" t="s">
        <v>69</v>
      </c>
    </row>
    <row r="75" spans="1:95" x14ac:dyDescent="0.2">
      <c r="A75" s="128"/>
      <c r="B75" s="100"/>
      <c r="C75" s="120"/>
      <c r="D75" s="122"/>
      <c r="E75" s="37" t="s">
        <v>94</v>
      </c>
      <c r="F75" s="37">
        <v>23</v>
      </c>
      <c r="G75" s="37">
        <v>2024</v>
      </c>
      <c r="H75" s="37" t="s">
        <v>94</v>
      </c>
      <c r="I75" s="37">
        <v>23</v>
      </c>
      <c r="J75" s="37">
        <v>2029</v>
      </c>
      <c r="K75" s="37" t="s">
        <v>69</v>
      </c>
    </row>
    <row r="76" spans="1:95" ht="12.75" customHeight="1" x14ac:dyDescent="0.2">
      <c r="A76" s="126" t="s">
        <v>146</v>
      </c>
      <c r="B76" s="100"/>
      <c r="C76" s="112">
        <v>106</v>
      </c>
      <c r="D76" s="114">
        <v>1</v>
      </c>
      <c r="E76" s="37" t="s">
        <v>70</v>
      </c>
      <c r="F76" s="37">
        <v>22</v>
      </c>
      <c r="G76" s="37">
        <v>2006</v>
      </c>
      <c r="H76" s="37" t="s">
        <v>70</v>
      </c>
      <c r="I76" s="37">
        <v>22</v>
      </c>
      <c r="J76" s="37">
        <v>2011</v>
      </c>
      <c r="K76" s="37" t="s">
        <v>69</v>
      </c>
    </row>
    <row r="77" spans="1:95" ht="12" customHeight="1" x14ac:dyDescent="0.2">
      <c r="A77" s="127"/>
      <c r="B77" s="100"/>
      <c r="C77" s="113"/>
      <c r="D77" s="121"/>
      <c r="E77" s="37" t="s">
        <v>73</v>
      </c>
      <c r="F77" s="37">
        <v>3</v>
      </c>
      <c r="G77" s="37">
        <v>2011</v>
      </c>
      <c r="H77" s="37" t="s">
        <v>73</v>
      </c>
      <c r="I77" s="37">
        <v>3</v>
      </c>
      <c r="J77" s="37">
        <v>2016</v>
      </c>
      <c r="K77" s="37" t="s">
        <v>69</v>
      </c>
    </row>
    <row r="78" spans="1:95" ht="12" customHeight="1" x14ac:dyDescent="0.2">
      <c r="A78" s="127"/>
      <c r="B78" s="100"/>
      <c r="C78" s="113"/>
      <c r="D78" s="121"/>
      <c r="E78" s="37" t="s">
        <v>78</v>
      </c>
      <c r="F78" s="37">
        <v>13</v>
      </c>
      <c r="G78" s="37">
        <v>2017</v>
      </c>
      <c r="H78" s="37" t="s">
        <v>78</v>
      </c>
      <c r="I78" s="37">
        <v>13</v>
      </c>
      <c r="J78" s="37">
        <v>2022</v>
      </c>
      <c r="K78" s="37" t="s">
        <v>69</v>
      </c>
    </row>
    <row r="79" spans="1:95" ht="12" customHeight="1" x14ac:dyDescent="0.2">
      <c r="A79" s="128"/>
      <c r="B79" s="100"/>
      <c r="C79" s="120"/>
      <c r="D79" s="122"/>
      <c r="E79" s="37" t="s">
        <v>94</v>
      </c>
      <c r="F79" s="37">
        <v>23</v>
      </c>
      <c r="G79" s="37">
        <v>2024</v>
      </c>
      <c r="H79" s="37" t="s">
        <v>94</v>
      </c>
      <c r="I79" s="37">
        <v>23</v>
      </c>
      <c r="J79" s="37">
        <v>2029</v>
      </c>
      <c r="K79" s="37" t="s">
        <v>69</v>
      </c>
    </row>
    <row r="80" spans="1:95" s="68" customFormat="1" ht="12" customHeight="1" x14ac:dyDescent="0.2">
      <c r="A80" s="77" t="s">
        <v>45</v>
      </c>
      <c r="B80" s="29">
        <v>6</v>
      </c>
      <c r="C80" s="85">
        <v>4535</v>
      </c>
      <c r="D80" s="29">
        <v>3</v>
      </c>
      <c r="E80" s="29"/>
      <c r="F80" s="29"/>
      <c r="G80" s="29"/>
      <c r="H80" s="29"/>
      <c r="I80" s="29"/>
      <c r="J80" s="29"/>
      <c r="K80" s="29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</row>
    <row r="81" spans="1:95" s="68" customFormat="1" ht="12" customHeight="1" x14ac:dyDescent="0.2">
      <c r="A81" s="110" t="s">
        <v>124</v>
      </c>
      <c r="B81" s="100"/>
      <c r="C81" s="112">
        <v>1969</v>
      </c>
      <c r="D81" s="114">
        <v>1</v>
      </c>
      <c r="E81" s="37" t="s">
        <v>73</v>
      </c>
      <c r="F81" s="37">
        <v>29</v>
      </c>
      <c r="G81" s="37">
        <v>2002</v>
      </c>
      <c r="H81" s="37" t="s">
        <v>73</v>
      </c>
      <c r="I81" s="37">
        <v>29</v>
      </c>
      <c r="J81" s="37">
        <v>2007</v>
      </c>
      <c r="K81" s="37" t="s">
        <v>83</v>
      </c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</row>
    <row r="82" spans="1:95" s="68" customFormat="1" ht="12" customHeight="1" x14ac:dyDescent="0.2">
      <c r="A82" s="111"/>
      <c r="B82" s="100"/>
      <c r="C82" s="113"/>
      <c r="D82" s="121"/>
      <c r="E82" s="37" t="s">
        <v>78</v>
      </c>
      <c r="F82" s="37">
        <v>9</v>
      </c>
      <c r="G82" s="37">
        <v>2008</v>
      </c>
      <c r="H82" s="37" t="s">
        <v>78</v>
      </c>
      <c r="I82" s="37">
        <v>9</v>
      </c>
      <c r="J82" s="37">
        <v>2013</v>
      </c>
      <c r="K82" s="37" t="s">
        <v>83</v>
      </c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</row>
    <row r="83" spans="1:95" s="68" customFormat="1" ht="12" customHeight="1" x14ac:dyDescent="0.2">
      <c r="A83" s="111"/>
      <c r="B83" s="100"/>
      <c r="C83" s="113"/>
      <c r="D83" s="121"/>
      <c r="E83" s="37" t="s">
        <v>68</v>
      </c>
      <c r="F83" s="37">
        <v>26</v>
      </c>
      <c r="G83" s="37">
        <v>2012</v>
      </c>
      <c r="H83" s="37" t="s">
        <v>68</v>
      </c>
      <c r="I83" s="37">
        <v>26</v>
      </c>
      <c r="J83" s="37">
        <v>2017</v>
      </c>
      <c r="K83" s="37" t="s">
        <v>83</v>
      </c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</row>
    <row r="84" spans="1:95" s="68" customFormat="1" ht="12" customHeight="1" x14ac:dyDescent="0.2">
      <c r="A84" s="111"/>
      <c r="B84" s="100"/>
      <c r="C84" s="113"/>
      <c r="D84" s="121"/>
      <c r="E84" s="37" t="s">
        <v>73</v>
      </c>
      <c r="F84" s="37">
        <v>10</v>
      </c>
      <c r="G84" s="37">
        <v>2017</v>
      </c>
      <c r="H84" s="37" t="s">
        <v>73</v>
      </c>
      <c r="I84" s="37">
        <v>10</v>
      </c>
      <c r="J84" s="37">
        <v>2022</v>
      </c>
      <c r="K84" s="37" t="s">
        <v>83</v>
      </c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</row>
    <row r="85" spans="1:95" s="68" customFormat="1" ht="12" customHeight="1" x14ac:dyDescent="0.2">
      <c r="A85" s="119"/>
      <c r="B85" s="100"/>
      <c r="C85" s="120"/>
      <c r="D85" s="122"/>
      <c r="E85" s="37" t="s">
        <v>68</v>
      </c>
      <c r="F85" s="37">
        <v>22</v>
      </c>
      <c r="G85" s="37">
        <v>2023</v>
      </c>
      <c r="H85" s="37" t="s">
        <v>68</v>
      </c>
      <c r="I85" s="37">
        <v>21</v>
      </c>
      <c r="J85" s="37">
        <v>2028</v>
      </c>
      <c r="K85" s="37" t="s">
        <v>83</v>
      </c>
      <c r="L85" s="88" t="s">
        <v>282</v>
      </c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</row>
    <row r="86" spans="1:95" s="68" customFormat="1" ht="12" customHeight="1" x14ac:dyDescent="0.2">
      <c r="A86" s="110" t="s">
        <v>150</v>
      </c>
      <c r="B86" s="100"/>
      <c r="C86" s="112">
        <v>1959</v>
      </c>
      <c r="D86" s="114">
        <v>1</v>
      </c>
      <c r="E86" s="37" t="s">
        <v>73</v>
      </c>
      <c r="F86" s="37">
        <v>29</v>
      </c>
      <c r="G86" s="37">
        <v>2002</v>
      </c>
      <c r="H86" s="37" t="s">
        <v>73</v>
      </c>
      <c r="I86" s="37">
        <v>29</v>
      </c>
      <c r="J86" s="37">
        <v>2007</v>
      </c>
      <c r="K86" s="37" t="s">
        <v>83</v>
      </c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</row>
    <row r="87" spans="1:95" s="68" customFormat="1" ht="12" customHeight="1" x14ac:dyDescent="0.2">
      <c r="A87" s="111"/>
      <c r="B87" s="100"/>
      <c r="C87" s="113"/>
      <c r="D87" s="121"/>
      <c r="E87" s="37" t="s">
        <v>78</v>
      </c>
      <c r="F87" s="37">
        <v>9</v>
      </c>
      <c r="G87" s="37">
        <v>2008</v>
      </c>
      <c r="H87" s="37" t="s">
        <v>78</v>
      </c>
      <c r="I87" s="37">
        <v>9</v>
      </c>
      <c r="J87" s="37">
        <v>2013</v>
      </c>
      <c r="K87" s="37" t="s">
        <v>83</v>
      </c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</row>
    <row r="88" spans="1:95" s="68" customFormat="1" ht="12" customHeight="1" x14ac:dyDescent="0.2">
      <c r="A88" s="111"/>
      <c r="B88" s="100"/>
      <c r="C88" s="113"/>
      <c r="D88" s="121"/>
      <c r="E88" s="37" t="s">
        <v>68</v>
      </c>
      <c r="F88" s="37">
        <v>26</v>
      </c>
      <c r="G88" s="37">
        <v>2012</v>
      </c>
      <c r="H88" s="37" t="s">
        <v>68</v>
      </c>
      <c r="I88" s="37">
        <v>26</v>
      </c>
      <c r="J88" s="37">
        <v>2017</v>
      </c>
      <c r="K88" s="37" t="s">
        <v>83</v>
      </c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</row>
    <row r="89" spans="1:95" s="68" customFormat="1" ht="12" customHeight="1" x14ac:dyDescent="0.2">
      <c r="A89" s="111"/>
      <c r="B89" s="100"/>
      <c r="C89" s="113"/>
      <c r="D89" s="121"/>
      <c r="E89" s="37" t="s">
        <v>73</v>
      </c>
      <c r="F89" s="37">
        <v>10</v>
      </c>
      <c r="G89" s="37">
        <v>2017</v>
      </c>
      <c r="H89" s="37" t="s">
        <v>73</v>
      </c>
      <c r="I89" s="37">
        <v>10</v>
      </c>
      <c r="J89" s="37">
        <v>2022</v>
      </c>
      <c r="K89" s="37" t="s">
        <v>83</v>
      </c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</row>
    <row r="90" spans="1:95" s="68" customFormat="1" ht="12" customHeight="1" x14ac:dyDescent="0.2">
      <c r="A90" s="119"/>
      <c r="B90" s="100"/>
      <c r="C90" s="120"/>
      <c r="D90" s="122"/>
      <c r="E90" s="37" t="s">
        <v>68</v>
      </c>
      <c r="F90" s="37">
        <v>22</v>
      </c>
      <c r="G90" s="37">
        <v>2023</v>
      </c>
      <c r="H90" s="37" t="s">
        <v>68</v>
      </c>
      <c r="I90" s="37">
        <v>21</v>
      </c>
      <c r="J90" s="37">
        <v>2028</v>
      </c>
      <c r="K90" s="37" t="s">
        <v>83</v>
      </c>
      <c r="L90" s="88" t="s">
        <v>282</v>
      </c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</row>
    <row r="91" spans="1:95" s="68" customFormat="1" ht="12" customHeight="1" x14ac:dyDescent="0.2">
      <c r="A91" s="110" t="s">
        <v>152</v>
      </c>
      <c r="B91" s="100"/>
      <c r="C91" s="112">
        <v>607</v>
      </c>
      <c r="D91" s="114">
        <v>1</v>
      </c>
      <c r="E91" s="37" t="s">
        <v>73</v>
      </c>
      <c r="F91" s="37">
        <v>29</v>
      </c>
      <c r="G91" s="37">
        <v>2002</v>
      </c>
      <c r="H91" s="37" t="s">
        <v>73</v>
      </c>
      <c r="I91" s="37">
        <v>29</v>
      </c>
      <c r="J91" s="37">
        <v>2007</v>
      </c>
      <c r="K91" s="37" t="s">
        <v>83</v>
      </c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</row>
    <row r="92" spans="1:95" s="68" customFormat="1" ht="12" customHeight="1" x14ac:dyDescent="0.2">
      <c r="A92" s="118"/>
      <c r="B92" s="100"/>
      <c r="C92" s="113"/>
      <c r="D92" s="121"/>
      <c r="E92" s="37" t="s">
        <v>73</v>
      </c>
      <c r="F92" s="37">
        <v>19</v>
      </c>
      <c r="G92" s="37">
        <v>2008</v>
      </c>
      <c r="H92" s="37" t="s">
        <v>73</v>
      </c>
      <c r="I92" s="37">
        <v>19</v>
      </c>
      <c r="J92" s="37">
        <v>2013</v>
      </c>
      <c r="K92" s="37" t="s">
        <v>84</v>
      </c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</row>
    <row r="93" spans="1:95" s="68" customFormat="1" ht="12" customHeight="1" x14ac:dyDescent="0.2">
      <c r="A93" s="118"/>
      <c r="B93" s="100"/>
      <c r="C93" s="113"/>
      <c r="D93" s="121"/>
      <c r="E93" s="37" t="s">
        <v>86</v>
      </c>
      <c r="F93" s="37">
        <v>26</v>
      </c>
      <c r="G93" s="37">
        <v>2015</v>
      </c>
      <c r="H93" s="37" t="s">
        <v>86</v>
      </c>
      <c r="I93" s="37">
        <v>26</v>
      </c>
      <c r="J93" s="37">
        <v>2020</v>
      </c>
      <c r="K93" s="37" t="s">
        <v>84</v>
      </c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</row>
    <row r="94" spans="1:95" s="68" customFormat="1" ht="12" customHeight="1" x14ac:dyDescent="0.2">
      <c r="A94" s="123"/>
      <c r="B94" s="100"/>
      <c r="C94" s="120"/>
      <c r="D94" s="122"/>
      <c r="E94" s="37" t="s">
        <v>73</v>
      </c>
      <c r="F94" s="37">
        <v>25</v>
      </c>
      <c r="G94" s="37">
        <v>2021</v>
      </c>
      <c r="H94" s="37" t="s">
        <v>73</v>
      </c>
      <c r="I94" s="37">
        <v>24</v>
      </c>
      <c r="J94" s="37">
        <v>2026</v>
      </c>
      <c r="K94" s="37" t="s">
        <v>84</v>
      </c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</row>
    <row r="95" spans="1:95" s="68" customFormat="1" ht="12" customHeight="1" x14ac:dyDescent="0.2">
      <c r="A95" s="77" t="s">
        <v>85</v>
      </c>
      <c r="B95" s="29">
        <v>1</v>
      </c>
      <c r="C95" s="85">
        <v>2794</v>
      </c>
      <c r="D95" s="29">
        <v>1</v>
      </c>
      <c r="E95" s="29"/>
      <c r="F95" s="29"/>
      <c r="G95" s="29"/>
      <c r="H95" s="29"/>
      <c r="I95" s="29"/>
      <c r="J95" s="29"/>
      <c r="K95" s="29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</row>
    <row r="96" spans="1:95" s="68" customFormat="1" ht="12" customHeight="1" x14ac:dyDescent="0.2">
      <c r="A96" s="110" t="s">
        <v>141</v>
      </c>
      <c r="B96" s="100"/>
      <c r="C96" s="112">
        <v>2794</v>
      </c>
      <c r="D96" s="114">
        <v>1</v>
      </c>
      <c r="E96" s="37" t="s">
        <v>86</v>
      </c>
      <c r="F96" s="37">
        <v>4</v>
      </c>
      <c r="G96" s="37">
        <v>2009</v>
      </c>
      <c r="H96" s="37" t="s">
        <v>86</v>
      </c>
      <c r="I96" s="37">
        <v>3</v>
      </c>
      <c r="J96" s="37">
        <v>2014</v>
      </c>
      <c r="K96" s="37" t="s">
        <v>87</v>
      </c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</row>
    <row r="97" spans="1:12" ht="12" customHeight="1" x14ac:dyDescent="0.2">
      <c r="A97" s="118"/>
      <c r="B97" s="100"/>
      <c r="C97" s="113"/>
      <c r="D97" s="121"/>
      <c r="E97" s="37" t="s">
        <v>73</v>
      </c>
      <c r="F97" s="37">
        <v>13</v>
      </c>
      <c r="G97" s="37">
        <v>2015</v>
      </c>
      <c r="H97" s="37" t="s">
        <v>73</v>
      </c>
      <c r="I97" s="37">
        <v>13</v>
      </c>
      <c r="J97" s="37">
        <v>2020</v>
      </c>
      <c r="K97" s="37" t="s">
        <v>87</v>
      </c>
    </row>
    <row r="98" spans="1:12" ht="12" customHeight="1" x14ac:dyDescent="0.2">
      <c r="A98" s="119"/>
      <c r="B98" s="100"/>
      <c r="C98" s="120"/>
      <c r="D98" s="122"/>
      <c r="E98" s="37" t="s">
        <v>78</v>
      </c>
      <c r="F98" s="37">
        <v>18</v>
      </c>
      <c r="G98" s="37">
        <v>2022</v>
      </c>
      <c r="H98" s="37" t="s">
        <v>78</v>
      </c>
      <c r="I98" s="37">
        <v>17</v>
      </c>
      <c r="J98" s="37">
        <v>2027</v>
      </c>
      <c r="K98" s="37" t="s">
        <v>87</v>
      </c>
    </row>
    <row r="99" spans="1:12" ht="12" customHeight="1" x14ac:dyDescent="0.2">
      <c r="A99" s="77" t="s">
        <v>44</v>
      </c>
      <c r="B99" s="29">
        <v>5</v>
      </c>
      <c r="C99" s="85">
        <v>1853</v>
      </c>
      <c r="D99" s="29">
        <v>4</v>
      </c>
      <c r="E99" s="29"/>
      <c r="F99" s="29"/>
      <c r="G99" s="29"/>
      <c r="H99" s="29"/>
      <c r="I99" s="29"/>
      <c r="J99" s="29"/>
      <c r="K99" s="29"/>
    </row>
    <row r="100" spans="1:12" ht="12" customHeight="1" x14ac:dyDescent="0.2">
      <c r="A100" s="110" t="s">
        <v>132</v>
      </c>
      <c r="B100" s="100"/>
      <c r="C100" s="112">
        <v>530</v>
      </c>
      <c r="D100" s="114">
        <v>1</v>
      </c>
      <c r="E100" s="37" t="s">
        <v>86</v>
      </c>
      <c r="F100" s="37">
        <v>25</v>
      </c>
      <c r="G100" s="37">
        <v>2013</v>
      </c>
      <c r="H100" s="37" t="s">
        <v>86</v>
      </c>
      <c r="I100" s="37">
        <v>28</v>
      </c>
      <c r="J100" s="37">
        <v>2018</v>
      </c>
      <c r="K100" s="37" t="s">
        <v>88</v>
      </c>
    </row>
    <row r="101" spans="1:12" ht="12" customHeight="1" x14ac:dyDescent="0.2">
      <c r="A101" s="119"/>
      <c r="B101" s="100"/>
      <c r="C101" s="120"/>
      <c r="D101" s="122"/>
      <c r="E101" s="37" t="s">
        <v>81</v>
      </c>
      <c r="F101" s="37">
        <v>6</v>
      </c>
      <c r="G101" s="37">
        <v>2018</v>
      </c>
      <c r="H101" s="37" t="s">
        <v>81</v>
      </c>
      <c r="I101" s="37">
        <v>5</v>
      </c>
      <c r="J101" s="37">
        <v>2023</v>
      </c>
      <c r="K101" s="37" t="s">
        <v>88</v>
      </c>
      <c r="L101" s="88" t="s">
        <v>282</v>
      </c>
    </row>
    <row r="102" spans="1:12" ht="12" customHeight="1" x14ac:dyDescent="0.2">
      <c r="A102" s="110" t="s">
        <v>157</v>
      </c>
      <c r="B102" s="100"/>
      <c r="C102" s="112">
        <v>449</v>
      </c>
      <c r="D102" s="114">
        <v>1</v>
      </c>
      <c r="E102" s="37" t="s">
        <v>86</v>
      </c>
      <c r="F102" s="37">
        <v>18</v>
      </c>
      <c r="G102" s="37">
        <v>2009</v>
      </c>
      <c r="H102" s="37" t="s">
        <v>89</v>
      </c>
      <c r="I102" s="37">
        <v>2</v>
      </c>
      <c r="J102" s="37">
        <v>2014</v>
      </c>
      <c r="K102" s="37" t="s">
        <v>88</v>
      </c>
    </row>
    <row r="103" spans="1:12" ht="12" customHeight="1" x14ac:dyDescent="0.2">
      <c r="A103" s="118"/>
      <c r="B103" s="100"/>
      <c r="C103" s="113"/>
      <c r="D103" s="121"/>
      <c r="E103" s="37" t="s">
        <v>86</v>
      </c>
      <c r="F103" s="37">
        <v>12</v>
      </c>
      <c r="G103" s="37">
        <v>2016</v>
      </c>
      <c r="H103" s="37" t="s">
        <v>86</v>
      </c>
      <c r="I103" s="37">
        <v>11</v>
      </c>
      <c r="J103" s="37">
        <v>2021</v>
      </c>
      <c r="K103" s="37" t="s">
        <v>88</v>
      </c>
    </row>
    <row r="104" spans="1:12" ht="12" customHeight="1" x14ac:dyDescent="0.2">
      <c r="A104" s="119"/>
      <c r="B104" s="100"/>
      <c r="C104" s="120"/>
      <c r="D104" s="122"/>
      <c r="E104" s="37" t="s">
        <v>244</v>
      </c>
      <c r="F104" s="37">
        <v>17</v>
      </c>
      <c r="G104" s="37">
        <v>2021</v>
      </c>
      <c r="H104" s="37" t="s">
        <v>244</v>
      </c>
      <c r="I104" s="37">
        <v>16</v>
      </c>
      <c r="J104" s="37">
        <v>2026</v>
      </c>
      <c r="K104" s="37" t="s">
        <v>88</v>
      </c>
      <c r="L104" s="88" t="s">
        <v>282</v>
      </c>
    </row>
    <row r="105" spans="1:12" ht="12" customHeight="1" x14ac:dyDescent="0.2">
      <c r="A105" s="110" t="s">
        <v>236</v>
      </c>
      <c r="B105" s="100"/>
      <c r="C105" s="112">
        <v>366</v>
      </c>
      <c r="D105" s="114">
        <v>1</v>
      </c>
      <c r="E105" s="37" t="s">
        <v>78</v>
      </c>
      <c r="F105" s="37">
        <v>5</v>
      </c>
      <c r="G105" s="37">
        <v>2018</v>
      </c>
      <c r="H105" s="37" t="s">
        <v>78</v>
      </c>
      <c r="I105" s="37">
        <v>4</v>
      </c>
      <c r="J105" s="37">
        <v>2023</v>
      </c>
      <c r="K105" s="37" t="s">
        <v>88</v>
      </c>
    </row>
    <row r="106" spans="1:12" ht="12" customHeight="1" x14ac:dyDescent="0.2">
      <c r="A106" s="119"/>
      <c r="B106" s="100"/>
      <c r="C106" s="120"/>
      <c r="D106" s="122"/>
      <c r="E106" s="37" t="s">
        <v>70</v>
      </c>
      <c r="F106" s="37">
        <v>17</v>
      </c>
      <c r="G106" s="37">
        <v>2023</v>
      </c>
      <c r="H106" s="37" t="s">
        <v>70</v>
      </c>
      <c r="I106" s="37">
        <v>16</v>
      </c>
      <c r="J106" s="37">
        <v>2028</v>
      </c>
      <c r="K106" s="37" t="s">
        <v>88</v>
      </c>
    </row>
    <row r="107" spans="1:12" ht="12" customHeight="1" x14ac:dyDescent="0.2">
      <c r="A107" s="110" t="s">
        <v>153</v>
      </c>
      <c r="B107" s="100"/>
      <c r="C107" s="112">
        <v>508</v>
      </c>
      <c r="D107" s="114">
        <v>1</v>
      </c>
      <c r="E107" s="37" t="s">
        <v>94</v>
      </c>
      <c r="F107" s="37">
        <v>25</v>
      </c>
      <c r="G107" s="37">
        <v>2009</v>
      </c>
      <c r="H107" s="37" t="s">
        <v>86</v>
      </c>
      <c r="I107" s="37">
        <v>5</v>
      </c>
      <c r="J107" s="37">
        <v>2014</v>
      </c>
      <c r="K107" s="37" t="s">
        <v>88</v>
      </c>
    </row>
    <row r="108" spans="1:12" ht="12" customHeight="1" x14ac:dyDescent="0.2">
      <c r="A108" s="118"/>
      <c r="B108" s="100"/>
      <c r="C108" s="113"/>
      <c r="D108" s="121"/>
      <c r="E108" s="37" t="s">
        <v>89</v>
      </c>
      <c r="F108" s="37">
        <v>13</v>
      </c>
      <c r="G108" s="37">
        <v>2016</v>
      </c>
      <c r="H108" s="37" t="s">
        <v>89</v>
      </c>
      <c r="I108" s="37">
        <v>12</v>
      </c>
      <c r="J108" s="37">
        <v>2021</v>
      </c>
      <c r="K108" s="37" t="s">
        <v>88</v>
      </c>
    </row>
    <row r="109" spans="1:12" ht="12" customHeight="1" x14ac:dyDescent="0.2">
      <c r="A109" s="119"/>
      <c r="B109" s="100"/>
      <c r="C109" s="120"/>
      <c r="D109" s="122"/>
      <c r="E109" s="37" t="s">
        <v>244</v>
      </c>
      <c r="F109" s="37">
        <v>13</v>
      </c>
      <c r="G109" s="37">
        <v>2021</v>
      </c>
      <c r="H109" s="37" t="s">
        <v>244</v>
      </c>
      <c r="I109" s="37">
        <v>12</v>
      </c>
      <c r="J109" s="37">
        <v>2026</v>
      </c>
      <c r="K109" s="37" t="s">
        <v>88</v>
      </c>
      <c r="L109" s="88" t="s">
        <v>282</v>
      </c>
    </row>
    <row r="110" spans="1:12" ht="12" customHeight="1" x14ac:dyDescent="0.2">
      <c r="A110" s="77" t="s">
        <v>47</v>
      </c>
      <c r="B110" s="29">
        <v>2</v>
      </c>
      <c r="C110" s="83">
        <v>1616</v>
      </c>
      <c r="D110" s="67">
        <v>1</v>
      </c>
      <c r="E110" s="72"/>
      <c r="F110" s="72"/>
      <c r="G110" s="72"/>
      <c r="H110" s="72"/>
      <c r="I110" s="72"/>
      <c r="J110" s="72"/>
      <c r="K110" s="72"/>
    </row>
    <row r="111" spans="1:12" ht="12" customHeight="1" x14ac:dyDescent="0.2">
      <c r="A111" s="110" t="s">
        <v>148</v>
      </c>
      <c r="B111" s="100"/>
      <c r="C111" s="112">
        <v>1616</v>
      </c>
      <c r="D111" s="114">
        <v>1</v>
      </c>
      <c r="E111" s="37" t="s">
        <v>90</v>
      </c>
      <c r="F111" s="37">
        <v>20</v>
      </c>
      <c r="G111" s="37">
        <v>2001</v>
      </c>
      <c r="H111" s="37" t="s">
        <v>90</v>
      </c>
      <c r="I111" s="37">
        <v>19</v>
      </c>
      <c r="J111" s="37">
        <v>2004</v>
      </c>
      <c r="K111" s="37" t="s">
        <v>91</v>
      </c>
    </row>
    <row r="112" spans="1:12" ht="12" customHeight="1" x14ac:dyDescent="0.2">
      <c r="A112" s="111"/>
      <c r="B112" s="100"/>
      <c r="C112" s="113"/>
      <c r="D112" s="121"/>
      <c r="E112" s="37" t="s">
        <v>73</v>
      </c>
      <c r="F112" s="37">
        <v>23</v>
      </c>
      <c r="G112" s="37">
        <v>2004</v>
      </c>
      <c r="H112" s="37" t="s">
        <v>73</v>
      </c>
      <c r="I112" s="37">
        <v>22</v>
      </c>
      <c r="J112" s="37">
        <v>2009</v>
      </c>
      <c r="K112" s="37" t="s">
        <v>91</v>
      </c>
    </row>
    <row r="113" spans="1:12" ht="12" customHeight="1" x14ac:dyDescent="0.2">
      <c r="A113" s="111"/>
      <c r="B113" s="100"/>
      <c r="C113" s="113"/>
      <c r="D113" s="121"/>
      <c r="E113" s="37" t="s">
        <v>68</v>
      </c>
      <c r="F113" s="37">
        <v>9</v>
      </c>
      <c r="G113" s="37">
        <v>2009</v>
      </c>
      <c r="H113" s="37" t="s">
        <v>68</v>
      </c>
      <c r="I113" s="37">
        <v>8</v>
      </c>
      <c r="J113" s="37">
        <v>2014</v>
      </c>
      <c r="K113" s="37" t="s">
        <v>91</v>
      </c>
    </row>
    <row r="114" spans="1:12" ht="12" customHeight="1" x14ac:dyDescent="0.2">
      <c r="A114" s="111"/>
      <c r="B114" s="100"/>
      <c r="C114" s="113"/>
      <c r="D114" s="121"/>
      <c r="E114" s="37" t="s">
        <v>89</v>
      </c>
      <c r="F114" s="37">
        <v>27</v>
      </c>
      <c r="G114" s="37">
        <v>2015</v>
      </c>
      <c r="H114" s="37" t="s">
        <v>89</v>
      </c>
      <c r="I114" s="37">
        <v>26</v>
      </c>
      <c r="J114" s="37">
        <v>2020</v>
      </c>
      <c r="K114" s="37" t="s">
        <v>91</v>
      </c>
    </row>
    <row r="115" spans="1:12" ht="12" customHeight="1" x14ac:dyDescent="0.2">
      <c r="A115" s="119"/>
      <c r="B115" s="100"/>
      <c r="C115" s="120"/>
      <c r="D115" s="122"/>
      <c r="E115" s="37" t="s">
        <v>274</v>
      </c>
      <c r="F115" s="37">
        <v>6</v>
      </c>
      <c r="G115" s="37">
        <v>2023</v>
      </c>
      <c r="H115" s="37" t="s">
        <v>90</v>
      </c>
      <c r="I115" s="37">
        <v>5</v>
      </c>
      <c r="J115" s="37">
        <v>2028</v>
      </c>
      <c r="K115" s="37" t="s">
        <v>91</v>
      </c>
    </row>
    <row r="116" spans="1:12" ht="12" customHeight="1" x14ac:dyDescent="0.2">
      <c r="A116" s="77" t="s">
        <v>50</v>
      </c>
      <c r="B116" s="29">
        <v>3</v>
      </c>
      <c r="C116" s="85">
        <v>357</v>
      </c>
      <c r="D116" s="29">
        <v>2</v>
      </c>
      <c r="E116" s="29"/>
      <c r="F116" s="29"/>
      <c r="G116" s="29"/>
      <c r="H116" s="29"/>
      <c r="I116" s="29"/>
      <c r="J116" s="29"/>
      <c r="K116" s="29"/>
    </row>
    <row r="117" spans="1:12" ht="12" customHeight="1" x14ac:dyDescent="0.2">
      <c r="A117" s="110" t="s">
        <v>179</v>
      </c>
      <c r="B117" s="100"/>
      <c r="C117" s="112">
        <v>262</v>
      </c>
      <c r="D117" s="114">
        <v>1</v>
      </c>
      <c r="E117" s="37" t="s">
        <v>68</v>
      </c>
      <c r="F117" s="37">
        <v>13</v>
      </c>
      <c r="G117" s="37">
        <v>2007</v>
      </c>
      <c r="H117" s="37" t="s">
        <v>68</v>
      </c>
      <c r="I117" s="37">
        <v>13</v>
      </c>
      <c r="J117" s="37">
        <v>2012</v>
      </c>
      <c r="K117" s="37" t="s">
        <v>69</v>
      </c>
    </row>
    <row r="118" spans="1:12" ht="12" customHeight="1" x14ac:dyDescent="0.2">
      <c r="A118" s="118"/>
      <c r="B118" s="100"/>
      <c r="C118" s="113"/>
      <c r="D118" s="121"/>
      <c r="E118" s="37" t="s">
        <v>78</v>
      </c>
      <c r="F118" s="37">
        <v>24</v>
      </c>
      <c r="G118" s="37">
        <v>2013</v>
      </c>
      <c r="H118" s="37" t="s">
        <v>78</v>
      </c>
      <c r="I118" s="37">
        <v>24</v>
      </c>
      <c r="J118" s="37">
        <v>2018</v>
      </c>
      <c r="K118" s="37" t="s">
        <v>69</v>
      </c>
    </row>
    <row r="119" spans="1:12" ht="12" customHeight="1" x14ac:dyDescent="0.2">
      <c r="A119" s="118"/>
      <c r="B119" s="100"/>
      <c r="C119" s="113"/>
      <c r="D119" s="121"/>
      <c r="E119" s="37" t="s">
        <v>99</v>
      </c>
      <c r="F119" s="37">
        <v>13</v>
      </c>
      <c r="G119" s="37">
        <v>2018</v>
      </c>
      <c r="H119" s="37" t="s">
        <v>99</v>
      </c>
      <c r="I119" s="37">
        <v>13</v>
      </c>
      <c r="J119" s="37">
        <v>2023</v>
      </c>
      <c r="K119" s="37" t="s">
        <v>69</v>
      </c>
    </row>
    <row r="120" spans="1:12" ht="12" customHeight="1" x14ac:dyDescent="0.2">
      <c r="A120" s="123"/>
      <c r="B120" s="100"/>
      <c r="C120" s="120"/>
      <c r="D120" s="122"/>
      <c r="E120" s="37" t="s">
        <v>202</v>
      </c>
      <c r="F120" s="37">
        <v>16</v>
      </c>
      <c r="G120" s="37">
        <v>2024</v>
      </c>
      <c r="H120" s="37" t="s">
        <v>202</v>
      </c>
      <c r="I120" s="37">
        <v>16</v>
      </c>
      <c r="J120" s="37">
        <v>2029</v>
      </c>
      <c r="K120" s="37" t="s">
        <v>69</v>
      </c>
    </row>
    <row r="121" spans="1:12" ht="12" customHeight="1" x14ac:dyDescent="0.2">
      <c r="A121" s="110" t="s">
        <v>178</v>
      </c>
      <c r="B121" s="100"/>
      <c r="C121" s="112">
        <v>95</v>
      </c>
      <c r="D121" s="114">
        <v>1</v>
      </c>
      <c r="E121" s="37" t="s">
        <v>86</v>
      </c>
      <c r="F121" s="37">
        <v>2</v>
      </c>
      <c r="G121" s="37">
        <v>2011</v>
      </c>
      <c r="H121" s="37" t="s">
        <v>86</v>
      </c>
      <c r="I121" s="37">
        <v>2</v>
      </c>
      <c r="J121" s="37">
        <v>2016</v>
      </c>
      <c r="K121" s="37" t="s">
        <v>69</v>
      </c>
    </row>
    <row r="122" spans="1:12" ht="12" customHeight="1" x14ac:dyDescent="0.2">
      <c r="A122" s="118"/>
      <c r="B122" s="100"/>
      <c r="C122" s="113"/>
      <c r="D122" s="121"/>
      <c r="E122" s="37" t="s">
        <v>99</v>
      </c>
      <c r="F122" s="37">
        <v>14</v>
      </c>
      <c r="G122" s="37">
        <v>2016</v>
      </c>
      <c r="H122" s="37" t="s">
        <v>99</v>
      </c>
      <c r="I122" s="37">
        <v>14</v>
      </c>
      <c r="J122" s="37">
        <v>2021</v>
      </c>
      <c r="K122" s="37" t="s">
        <v>69</v>
      </c>
    </row>
    <row r="123" spans="1:12" ht="12" customHeight="1" x14ac:dyDescent="0.2">
      <c r="A123" s="119"/>
      <c r="B123" s="100"/>
      <c r="C123" s="120"/>
      <c r="D123" s="122"/>
      <c r="E123" s="37" t="s">
        <v>86</v>
      </c>
      <c r="F123" s="37">
        <v>27</v>
      </c>
      <c r="G123" s="37">
        <v>2023</v>
      </c>
      <c r="H123" s="37" t="s">
        <v>86</v>
      </c>
      <c r="I123" s="71">
        <v>26</v>
      </c>
      <c r="J123" s="37">
        <v>2028</v>
      </c>
      <c r="K123" s="37" t="s">
        <v>69</v>
      </c>
    </row>
    <row r="124" spans="1:12" ht="12" customHeight="1" x14ac:dyDescent="0.2">
      <c r="A124" s="77" t="s">
        <v>38</v>
      </c>
      <c r="B124" s="29">
        <v>5</v>
      </c>
      <c r="C124" s="85">
        <v>1045</v>
      </c>
      <c r="D124" s="29">
        <v>5</v>
      </c>
      <c r="E124" s="29"/>
      <c r="F124" s="29"/>
      <c r="G124" s="29"/>
      <c r="H124" s="29"/>
      <c r="I124" s="29"/>
      <c r="J124" s="29"/>
      <c r="K124" s="29"/>
    </row>
    <row r="125" spans="1:12" ht="12" customHeight="1" x14ac:dyDescent="0.2">
      <c r="A125" s="110" t="s">
        <v>279</v>
      </c>
      <c r="B125" s="100"/>
      <c r="C125" s="112">
        <v>179</v>
      </c>
      <c r="D125" s="114">
        <v>1</v>
      </c>
      <c r="E125" s="37" t="s">
        <v>81</v>
      </c>
      <c r="F125" s="37">
        <v>24</v>
      </c>
      <c r="G125" s="37">
        <v>2015</v>
      </c>
      <c r="H125" s="37" t="s">
        <v>81</v>
      </c>
      <c r="I125" s="37">
        <v>24</v>
      </c>
      <c r="J125" s="37">
        <v>2020</v>
      </c>
      <c r="K125" s="37" t="s">
        <v>92</v>
      </c>
    </row>
    <row r="126" spans="1:12" ht="12" customHeight="1" x14ac:dyDescent="0.2">
      <c r="A126" s="123"/>
      <c r="B126" s="100"/>
      <c r="C126" s="120"/>
      <c r="D126" s="122"/>
      <c r="E126" s="37" t="s">
        <v>68</v>
      </c>
      <c r="F126" s="37">
        <v>22</v>
      </c>
      <c r="G126" s="37">
        <v>2020</v>
      </c>
      <c r="H126" s="37" t="s">
        <v>68</v>
      </c>
      <c r="I126" s="37">
        <v>22</v>
      </c>
      <c r="J126" s="37">
        <v>2025</v>
      </c>
      <c r="K126" s="37" t="s">
        <v>92</v>
      </c>
      <c r="L126" s="88" t="s">
        <v>282</v>
      </c>
    </row>
    <row r="127" spans="1:12" ht="12" customHeight="1" x14ac:dyDescent="0.2">
      <c r="A127" s="110" t="s">
        <v>176</v>
      </c>
      <c r="B127" s="100"/>
      <c r="C127" s="112">
        <v>103</v>
      </c>
      <c r="D127" s="114">
        <v>1</v>
      </c>
      <c r="E127" s="37" t="s">
        <v>68</v>
      </c>
      <c r="F127" s="37">
        <v>13</v>
      </c>
      <c r="G127" s="37">
        <v>2007</v>
      </c>
      <c r="H127" s="37" t="s">
        <v>68</v>
      </c>
      <c r="I127" s="37">
        <v>13</v>
      </c>
      <c r="J127" s="37">
        <v>2012</v>
      </c>
      <c r="K127" s="37" t="s">
        <v>69</v>
      </c>
    </row>
    <row r="128" spans="1:12" ht="12" customHeight="1" x14ac:dyDescent="0.2">
      <c r="A128" s="111"/>
      <c r="B128" s="100"/>
      <c r="C128" s="113"/>
      <c r="D128" s="121"/>
      <c r="E128" s="37" t="s">
        <v>79</v>
      </c>
      <c r="F128" s="37">
        <v>2</v>
      </c>
      <c r="G128" s="37">
        <v>2013</v>
      </c>
      <c r="H128" s="37" t="s">
        <v>79</v>
      </c>
      <c r="I128" s="37">
        <v>2</v>
      </c>
      <c r="J128" s="37">
        <v>2018</v>
      </c>
      <c r="K128" s="37" t="s">
        <v>92</v>
      </c>
    </row>
    <row r="129" spans="1:12" ht="12" customHeight="1" x14ac:dyDescent="0.2">
      <c r="A129" s="119"/>
      <c r="B129" s="100"/>
      <c r="C129" s="120"/>
      <c r="D129" s="122"/>
      <c r="E129" s="37" t="s">
        <v>70</v>
      </c>
      <c r="F129" s="37">
        <v>27</v>
      </c>
      <c r="G129" s="37">
        <v>2019</v>
      </c>
      <c r="H129" s="37" t="s">
        <v>210</v>
      </c>
      <c r="I129" s="37">
        <v>27</v>
      </c>
      <c r="J129" s="37">
        <v>2024</v>
      </c>
      <c r="K129" s="37" t="s">
        <v>92</v>
      </c>
      <c r="L129" s="88" t="s">
        <v>282</v>
      </c>
    </row>
    <row r="130" spans="1:12" ht="12" customHeight="1" x14ac:dyDescent="0.2">
      <c r="A130" s="110" t="s">
        <v>175</v>
      </c>
      <c r="B130" s="100"/>
      <c r="C130" s="112">
        <v>238</v>
      </c>
      <c r="D130" s="114">
        <v>1</v>
      </c>
      <c r="E130" s="37" t="s">
        <v>78</v>
      </c>
      <c r="F130" s="37">
        <v>26</v>
      </c>
      <c r="G130" s="37">
        <v>2009</v>
      </c>
      <c r="H130" s="37" t="s">
        <v>78</v>
      </c>
      <c r="I130" s="37">
        <v>26</v>
      </c>
      <c r="J130" s="37">
        <v>2014</v>
      </c>
      <c r="K130" s="37" t="s">
        <v>92</v>
      </c>
    </row>
    <row r="131" spans="1:12" ht="12" customHeight="1" x14ac:dyDescent="0.2">
      <c r="A131" s="111"/>
      <c r="B131" s="100"/>
      <c r="C131" s="113"/>
      <c r="D131" s="121"/>
      <c r="E131" s="37" t="s">
        <v>68</v>
      </c>
      <c r="F131" s="37">
        <v>15</v>
      </c>
      <c r="G131" s="37">
        <v>2014</v>
      </c>
      <c r="H131" s="37" t="s">
        <v>68</v>
      </c>
      <c r="I131" s="37">
        <v>15</v>
      </c>
      <c r="J131" s="37">
        <v>2019</v>
      </c>
      <c r="K131" s="37" t="s">
        <v>92</v>
      </c>
    </row>
    <row r="132" spans="1:12" ht="12" customHeight="1" x14ac:dyDescent="0.2">
      <c r="A132" s="119"/>
      <c r="B132" s="100"/>
      <c r="C132" s="120"/>
      <c r="D132" s="122"/>
      <c r="E132" s="37" t="s">
        <v>68</v>
      </c>
      <c r="F132" s="37">
        <v>20</v>
      </c>
      <c r="G132" s="37">
        <v>2019</v>
      </c>
      <c r="H132" s="37" t="s">
        <v>68</v>
      </c>
      <c r="I132" s="37">
        <v>20</v>
      </c>
      <c r="J132" s="37">
        <v>2024</v>
      </c>
      <c r="K132" s="37" t="s">
        <v>92</v>
      </c>
      <c r="L132" s="88" t="s">
        <v>282</v>
      </c>
    </row>
    <row r="133" spans="1:12" ht="12" customHeight="1" x14ac:dyDescent="0.2">
      <c r="A133" s="110" t="s">
        <v>174</v>
      </c>
      <c r="B133" s="100"/>
      <c r="C133" s="112">
        <v>273</v>
      </c>
      <c r="D133" s="114">
        <v>1</v>
      </c>
      <c r="E133" s="37" t="s">
        <v>68</v>
      </c>
      <c r="F133" s="37">
        <v>13</v>
      </c>
      <c r="G133" s="37">
        <v>2007</v>
      </c>
      <c r="H133" s="37" t="s">
        <v>68</v>
      </c>
      <c r="I133" s="37">
        <v>13</v>
      </c>
      <c r="J133" s="37">
        <v>2012</v>
      </c>
      <c r="K133" s="37" t="s">
        <v>69</v>
      </c>
    </row>
    <row r="134" spans="1:12" ht="12" customHeight="1" x14ac:dyDescent="0.2">
      <c r="A134" s="111"/>
      <c r="B134" s="100"/>
      <c r="C134" s="113"/>
      <c r="D134" s="121"/>
      <c r="E134" s="37" t="s">
        <v>79</v>
      </c>
      <c r="F134" s="37">
        <v>2</v>
      </c>
      <c r="G134" s="37">
        <v>2013</v>
      </c>
      <c r="H134" s="37" t="s">
        <v>79</v>
      </c>
      <c r="I134" s="37">
        <v>2</v>
      </c>
      <c r="J134" s="37">
        <v>2018</v>
      </c>
      <c r="K134" s="37" t="s">
        <v>92</v>
      </c>
    </row>
    <row r="135" spans="1:12" ht="12" customHeight="1" x14ac:dyDescent="0.2">
      <c r="A135" s="119"/>
      <c r="B135" s="100"/>
      <c r="C135" s="120"/>
      <c r="D135" s="122"/>
      <c r="E135" s="37" t="s">
        <v>70</v>
      </c>
      <c r="F135" s="37">
        <v>27</v>
      </c>
      <c r="G135" s="37">
        <v>2019</v>
      </c>
      <c r="H135" s="37" t="s">
        <v>210</v>
      </c>
      <c r="I135" s="37">
        <v>27</v>
      </c>
      <c r="J135" s="37">
        <v>2024</v>
      </c>
      <c r="K135" s="37" t="s">
        <v>92</v>
      </c>
      <c r="L135" s="88" t="s">
        <v>282</v>
      </c>
    </row>
    <row r="136" spans="1:12" ht="12" customHeight="1" x14ac:dyDescent="0.2">
      <c r="A136" s="110" t="s">
        <v>120</v>
      </c>
      <c r="B136" s="100"/>
      <c r="C136" s="112">
        <v>252</v>
      </c>
      <c r="D136" s="114">
        <v>1</v>
      </c>
      <c r="E136" s="37" t="s">
        <v>78</v>
      </c>
      <c r="F136" s="37">
        <v>26</v>
      </c>
      <c r="G136" s="37">
        <v>2009</v>
      </c>
      <c r="H136" s="37" t="s">
        <v>78</v>
      </c>
      <c r="I136" s="37">
        <v>26</v>
      </c>
      <c r="J136" s="37">
        <v>2014</v>
      </c>
      <c r="K136" s="37" t="s">
        <v>92</v>
      </c>
    </row>
    <row r="137" spans="1:12" ht="12" customHeight="1" x14ac:dyDescent="0.2">
      <c r="A137" s="111"/>
      <c r="B137" s="100"/>
      <c r="C137" s="113"/>
      <c r="D137" s="121"/>
      <c r="E137" s="37" t="s">
        <v>68</v>
      </c>
      <c r="F137" s="37">
        <v>15</v>
      </c>
      <c r="G137" s="37">
        <v>2014</v>
      </c>
      <c r="H137" s="37" t="s">
        <v>68</v>
      </c>
      <c r="I137" s="37">
        <v>15</v>
      </c>
      <c r="J137" s="37">
        <v>2019</v>
      </c>
      <c r="K137" s="37" t="s">
        <v>92</v>
      </c>
    </row>
    <row r="138" spans="1:12" ht="12" customHeight="1" x14ac:dyDescent="0.2">
      <c r="A138" s="119"/>
      <c r="B138" s="100"/>
      <c r="C138" s="120"/>
      <c r="D138" s="122"/>
      <c r="E138" s="37" t="s">
        <v>68</v>
      </c>
      <c r="F138" s="37">
        <v>20</v>
      </c>
      <c r="G138" s="37">
        <v>2019</v>
      </c>
      <c r="H138" s="37" t="s">
        <v>68</v>
      </c>
      <c r="I138" s="37">
        <v>20</v>
      </c>
      <c r="J138" s="37">
        <v>2024</v>
      </c>
      <c r="K138" s="37" t="s">
        <v>92</v>
      </c>
      <c r="L138" s="88" t="s">
        <v>282</v>
      </c>
    </row>
    <row r="139" spans="1:12" ht="12" customHeight="1" x14ac:dyDescent="0.2">
      <c r="A139" s="77" t="s">
        <v>39</v>
      </c>
      <c r="B139" s="29">
        <v>5</v>
      </c>
      <c r="C139" s="85">
        <v>1939</v>
      </c>
      <c r="D139" s="29">
        <v>3</v>
      </c>
      <c r="E139" s="29"/>
      <c r="F139" s="29"/>
      <c r="G139" s="29"/>
      <c r="H139" s="29"/>
      <c r="I139" s="29"/>
      <c r="J139" s="29"/>
      <c r="K139" s="29"/>
    </row>
    <row r="140" spans="1:12" ht="12" customHeight="1" x14ac:dyDescent="0.2">
      <c r="A140" s="110" t="s">
        <v>232</v>
      </c>
      <c r="B140" s="100"/>
      <c r="C140" s="112">
        <v>686</v>
      </c>
      <c r="D140" s="114">
        <v>1</v>
      </c>
      <c r="E140" s="37" t="s">
        <v>81</v>
      </c>
      <c r="F140" s="37">
        <v>27</v>
      </c>
      <c r="G140" s="37">
        <v>1999</v>
      </c>
      <c r="H140" s="37" t="s">
        <v>81</v>
      </c>
      <c r="I140" s="37">
        <v>26</v>
      </c>
      <c r="J140" s="37">
        <v>2004</v>
      </c>
      <c r="K140" s="37" t="s">
        <v>93</v>
      </c>
    </row>
    <row r="141" spans="1:12" ht="12" customHeight="1" x14ac:dyDescent="0.2">
      <c r="A141" s="111"/>
      <c r="B141" s="100"/>
      <c r="C141" s="113"/>
      <c r="D141" s="121"/>
      <c r="E141" s="37" t="s">
        <v>72</v>
      </c>
      <c r="F141" s="37">
        <v>22</v>
      </c>
      <c r="G141" s="37">
        <v>2005</v>
      </c>
      <c r="H141" s="37" t="s">
        <v>72</v>
      </c>
      <c r="I141" s="37">
        <v>21</v>
      </c>
      <c r="J141" s="37">
        <v>2010</v>
      </c>
      <c r="K141" s="37" t="s">
        <v>93</v>
      </c>
    </row>
    <row r="142" spans="1:12" ht="12" customHeight="1" x14ac:dyDescent="0.2">
      <c r="A142" s="111"/>
      <c r="B142" s="100"/>
      <c r="C142" s="113"/>
      <c r="D142" s="121"/>
      <c r="E142" s="37" t="s">
        <v>81</v>
      </c>
      <c r="F142" s="37">
        <v>19</v>
      </c>
      <c r="G142" s="37">
        <v>2010</v>
      </c>
      <c r="H142" s="37" t="s">
        <v>81</v>
      </c>
      <c r="I142" s="37">
        <v>18</v>
      </c>
      <c r="J142" s="37">
        <v>2015</v>
      </c>
      <c r="K142" s="37" t="s">
        <v>93</v>
      </c>
    </row>
    <row r="143" spans="1:12" ht="12" customHeight="1" x14ac:dyDescent="0.2">
      <c r="A143" s="111"/>
      <c r="B143" s="100"/>
      <c r="C143" s="113"/>
      <c r="D143" s="121"/>
      <c r="E143" s="37" t="s">
        <v>68</v>
      </c>
      <c r="F143" s="37">
        <v>8</v>
      </c>
      <c r="G143" s="37">
        <v>2016</v>
      </c>
      <c r="H143" s="37" t="s">
        <v>68</v>
      </c>
      <c r="I143" s="37">
        <v>7</v>
      </c>
      <c r="J143" s="37">
        <v>2021</v>
      </c>
      <c r="K143" s="37" t="s">
        <v>93</v>
      </c>
    </row>
    <row r="144" spans="1:12" ht="12" customHeight="1" x14ac:dyDescent="0.2">
      <c r="A144" s="119"/>
      <c r="B144" s="100"/>
      <c r="C144" s="120"/>
      <c r="D144" s="122"/>
      <c r="E144" s="37" t="s">
        <v>78</v>
      </c>
      <c r="F144" s="37">
        <v>1</v>
      </c>
      <c r="G144" s="37">
        <v>2023</v>
      </c>
      <c r="H144" s="37" t="s">
        <v>68</v>
      </c>
      <c r="I144" s="37">
        <v>31</v>
      </c>
      <c r="J144" s="37">
        <v>2025</v>
      </c>
      <c r="K144" s="37" t="s">
        <v>93</v>
      </c>
      <c r="L144" s="88" t="s">
        <v>281</v>
      </c>
    </row>
    <row r="145" spans="1:12" ht="12" customHeight="1" x14ac:dyDescent="0.2">
      <c r="A145" s="110" t="s">
        <v>233</v>
      </c>
      <c r="B145" s="100"/>
      <c r="C145" s="112">
        <v>636</v>
      </c>
      <c r="D145" s="114">
        <v>1</v>
      </c>
      <c r="E145" s="37" t="s">
        <v>78</v>
      </c>
      <c r="F145" s="37">
        <v>30</v>
      </c>
      <c r="G145" s="37">
        <v>2012</v>
      </c>
      <c r="H145" s="37" t="s">
        <v>78</v>
      </c>
      <c r="I145" s="37">
        <v>30</v>
      </c>
      <c r="J145" s="37">
        <v>2017</v>
      </c>
      <c r="K145" s="37" t="s">
        <v>84</v>
      </c>
    </row>
    <row r="146" spans="1:12" ht="12" customHeight="1" x14ac:dyDescent="0.2">
      <c r="A146" s="118"/>
      <c r="B146" s="100"/>
      <c r="C146" s="113"/>
      <c r="D146" s="121"/>
      <c r="E146" s="37" t="s">
        <v>68</v>
      </c>
      <c r="F146" s="37">
        <v>14</v>
      </c>
      <c r="G146" s="37">
        <v>2016</v>
      </c>
      <c r="H146" s="37" t="s">
        <v>68</v>
      </c>
      <c r="I146" s="37">
        <v>13</v>
      </c>
      <c r="J146" s="37">
        <v>2021</v>
      </c>
      <c r="K146" s="37" t="s">
        <v>84</v>
      </c>
    </row>
    <row r="147" spans="1:12" x14ac:dyDescent="0.2">
      <c r="A147" s="119"/>
      <c r="B147" s="100"/>
      <c r="C147" s="120"/>
      <c r="D147" s="122"/>
      <c r="E147" s="37" t="s">
        <v>68</v>
      </c>
      <c r="F147" s="37">
        <v>7</v>
      </c>
      <c r="G147" s="37">
        <v>2022</v>
      </c>
      <c r="H147" s="37" t="s">
        <v>68</v>
      </c>
      <c r="I147" s="71">
        <v>6</v>
      </c>
      <c r="J147" s="37">
        <v>2027</v>
      </c>
      <c r="K147" s="37" t="s">
        <v>84</v>
      </c>
      <c r="L147" s="88" t="s">
        <v>281</v>
      </c>
    </row>
    <row r="148" spans="1:12" ht="12" customHeight="1" x14ac:dyDescent="0.2">
      <c r="A148" s="110" t="s">
        <v>234</v>
      </c>
      <c r="B148" s="100"/>
      <c r="C148" s="112">
        <v>617</v>
      </c>
      <c r="D148" s="114">
        <v>1</v>
      </c>
      <c r="E148" s="37" t="s">
        <v>94</v>
      </c>
      <c r="F148" s="37">
        <v>16</v>
      </c>
      <c r="G148" s="37">
        <v>2012</v>
      </c>
      <c r="H148" s="37" t="s">
        <v>94</v>
      </c>
      <c r="I148" s="37">
        <v>15</v>
      </c>
      <c r="J148" s="37">
        <v>2017</v>
      </c>
      <c r="K148" s="37" t="s">
        <v>93</v>
      </c>
    </row>
    <row r="149" spans="1:12" ht="12" customHeight="1" x14ac:dyDescent="0.2">
      <c r="A149" s="118"/>
      <c r="B149" s="100"/>
      <c r="C149" s="113"/>
      <c r="D149" s="121"/>
      <c r="E149" s="37" t="s">
        <v>68</v>
      </c>
      <c r="F149" s="37">
        <v>8</v>
      </c>
      <c r="G149" s="37">
        <v>2016</v>
      </c>
      <c r="H149" s="37" t="s">
        <v>68</v>
      </c>
      <c r="I149" s="37">
        <v>7</v>
      </c>
      <c r="J149" s="37">
        <v>2021</v>
      </c>
      <c r="K149" s="37" t="s">
        <v>93</v>
      </c>
    </row>
    <row r="150" spans="1:12" ht="12" customHeight="1" x14ac:dyDescent="0.2">
      <c r="A150" s="119"/>
      <c r="B150" s="100"/>
      <c r="C150" s="120"/>
      <c r="D150" s="122"/>
      <c r="E150" s="37" t="s">
        <v>78</v>
      </c>
      <c r="F150" s="37">
        <v>1</v>
      </c>
      <c r="G150" s="37">
        <v>2023</v>
      </c>
      <c r="H150" s="37" t="s">
        <v>68</v>
      </c>
      <c r="I150" s="37">
        <v>31</v>
      </c>
      <c r="J150" s="37">
        <v>2027</v>
      </c>
      <c r="K150" s="37" t="s">
        <v>93</v>
      </c>
      <c r="L150" s="88" t="s">
        <v>281</v>
      </c>
    </row>
    <row r="151" spans="1:12" ht="12" customHeight="1" x14ac:dyDescent="0.2">
      <c r="A151" s="77" t="s">
        <v>95</v>
      </c>
      <c r="B151" s="29">
        <v>2</v>
      </c>
      <c r="C151" s="85">
        <v>1161</v>
      </c>
      <c r="D151" s="29">
        <v>2</v>
      </c>
      <c r="E151" s="29"/>
      <c r="F151" s="29"/>
      <c r="G151" s="29"/>
      <c r="H151" s="29"/>
      <c r="I151" s="29"/>
      <c r="J151" s="29"/>
      <c r="K151" s="29"/>
    </row>
    <row r="152" spans="1:12" ht="12" customHeight="1" x14ac:dyDescent="0.2">
      <c r="A152" s="110" t="s">
        <v>200</v>
      </c>
      <c r="B152" s="100"/>
      <c r="C152" s="112">
        <v>89</v>
      </c>
      <c r="D152" s="114">
        <v>1</v>
      </c>
      <c r="E152" s="37" t="s">
        <v>79</v>
      </c>
      <c r="F152" s="37">
        <v>2</v>
      </c>
      <c r="G152" s="37">
        <v>2013</v>
      </c>
      <c r="H152" s="37" t="s">
        <v>79</v>
      </c>
      <c r="I152" s="37">
        <v>2</v>
      </c>
      <c r="J152" s="37">
        <v>2018</v>
      </c>
      <c r="K152" s="37" t="s">
        <v>92</v>
      </c>
    </row>
    <row r="153" spans="1:12" ht="12" customHeight="1" x14ac:dyDescent="0.2">
      <c r="A153" s="119"/>
      <c r="B153" s="100"/>
      <c r="C153" s="120"/>
      <c r="D153" s="122"/>
      <c r="E153" s="37" t="s">
        <v>68</v>
      </c>
      <c r="F153" s="37">
        <v>20</v>
      </c>
      <c r="G153" s="37">
        <v>2019</v>
      </c>
      <c r="H153" s="37" t="s">
        <v>68</v>
      </c>
      <c r="I153" s="37">
        <v>20</v>
      </c>
      <c r="J153" s="37">
        <v>2024</v>
      </c>
      <c r="K153" s="37" t="s">
        <v>92</v>
      </c>
    </row>
    <row r="154" spans="1:12" ht="12" customHeight="1" x14ac:dyDescent="0.2">
      <c r="A154" s="110" t="s">
        <v>275</v>
      </c>
      <c r="B154" s="100"/>
      <c r="C154" s="112">
        <v>1072</v>
      </c>
      <c r="D154" s="114">
        <v>1</v>
      </c>
      <c r="E154" s="37" t="s">
        <v>79</v>
      </c>
      <c r="F154" s="37">
        <v>2</v>
      </c>
      <c r="G154" s="37">
        <v>2013</v>
      </c>
      <c r="H154" s="37" t="s">
        <v>79</v>
      </c>
      <c r="I154" s="37">
        <v>2</v>
      </c>
      <c r="J154" s="37">
        <v>2018</v>
      </c>
      <c r="K154" s="37" t="s">
        <v>92</v>
      </c>
    </row>
    <row r="155" spans="1:12" ht="12" customHeight="1" x14ac:dyDescent="0.2">
      <c r="A155" s="119"/>
      <c r="B155" s="100"/>
      <c r="C155" s="120"/>
      <c r="D155" s="122"/>
      <c r="E155" s="37" t="s">
        <v>68</v>
      </c>
      <c r="F155" s="37">
        <v>20</v>
      </c>
      <c r="G155" s="37">
        <v>2019</v>
      </c>
      <c r="H155" s="37" t="s">
        <v>68</v>
      </c>
      <c r="I155" s="37">
        <v>20</v>
      </c>
      <c r="J155" s="37">
        <v>2024</v>
      </c>
      <c r="K155" s="37" t="s">
        <v>92</v>
      </c>
      <c r="L155" s="88" t="s">
        <v>282</v>
      </c>
    </row>
    <row r="156" spans="1:12" ht="12" customHeight="1" x14ac:dyDescent="0.2">
      <c r="A156" s="77" t="s">
        <v>37</v>
      </c>
      <c r="B156" s="29">
        <v>5</v>
      </c>
      <c r="C156" s="85">
        <v>1522</v>
      </c>
      <c r="D156" s="29">
        <v>2</v>
      </c>
      <c r="E156" s="29"/>
      <c r="F156" s="29"/>
      <c r="G156" s="29"/>
      <c r="H156" s="29"/>
      <c r="I156" s="29"/>
      <c r="J156" s="29"/>
      <c r="K156" s="29"/>
    </row>
    <row r="157" spans="1:12" ht="12" customHeight="1" x14ac:dyDescent="0.2">
      <c r="A157" s="110" t="s">
        <v>143</v>
      </c>
      <c r="B157" s="100"/>
      <c r="C157" s="112">
        <v>1235</v>
      </c>
      <c r="D157" s="114">
        <v>1</v>
      </c>
      <c r="E157" s="37" t="s">
        <v>94</v>
      </c>
      <c r="F157" s="37">
        <v>7</v>
      </c>
      <c r="G157" s="37">
        <v>1997</v>
      </c>
      <c r="H157" s="37" t="s">
        <v>94</v>
      </c>
      <c r="I157" s="37">
        <v>7</v>
      </c>
      <c r="J157" s="37">
        <v>2002</v>
      </c>
      <c r="K157" s="37" t="s">
        <v>96</v>
      </c>
    </row>
    <row r="158" spans="1:12" ht="12" customHeight="1" x14ac:dyDescent="0.2">
      <c r="A158" s="111"/>
      <c r="B158" s="100"/>
      <c r="C158" s="113"/>
      <c r="D158" s="121"/>
      <c r="E158" s="37" t="s">
        <v>70</v>
      </c>
      <c r="F158" s="37">
        <v>27</v>
      </c>
      <c r="G158" s="37">
        <v>2002</v>
      </c>
      <c r="H158" s="37" t="s">
        <v>70</v>
      </c>
      <c r="I158" s="37">
        <v>27</v>
      </c>
      <c r="J158" s="37">
        <v>2007</v>
      </c>
      <c r="K158" s="37" t="s">
        <v>97</v>
      </c>
    </row>
    <row r="159" spans="1:12" ht="12" customHeight="1" x14ac:dyDescent="0.2">
      <c r="A159" s="111"/>
      <c r="B159" s="100"/>
      <c r="C159" s="113"/>
      <c r="D159" s="121"/>
      <c r="E159" s="37" t="s">
        <v>68</v>
      </c>
      <c r="F159" s="37">
        <v>6</v>
      </c>
      <c r="G159" s="37">
        <v>2007</v>
      </c>
      <c r="H159" s="37" t="s">
        <v>68</v>
      </c>
      <c r="I159" s="37">
        <v>6</v>
      </c>
      <c r="J159" s="37">
        <v>2012</v>
      </c>
      <c r="K159" s="37" t="s">
        <v>97</v>
      </c>
    </row>
    <row r="160" spans="1:12" ht="12" customHeight="1" x14ac:dyDescent="0.2">
      <c r="A160" s="111"/>
      <c r="B160" s="100"/>
      <c r="C160" s="113"/>
      <c r="D160" s="121"/>
      <c r="E160" s="37" t="s">
        <v>70</v>
      </c>
      <c r="F160" s="37">
        <v>26</v>
      </c>
      <c r="G160" s="37">
        <v>2013</v>
      </c>
      <c r="H160" s="37" t="s">
        <v>70</v>
      </c>
      <c r="I160" s="37">
        <v>26</v>
      </c>
      <c r="J160" s="37">
        <v>2018</v>
      </c>
      <c r="K160" s="37" t="s">
        <v>97</v>
      </c>
    </row>
    <row r="161" spans="1:95" ht="12" customHeight="1" x14ac:dyDescent="0.2">
      <c r="A161" s="111"/>
      <c r="B161" s="100"/>
      <c r="C161" s="113"/>
      <c r="D161" s="121"/>
      <c r="E161" s="37" t="s">
        <v>90</v>
      </c>
      <c r="F161" s="37">
        <v>4</v>
      </c>
      <c r="G161" s="37">
        <v>2018</v>
      </c>
      <c r="H161" s="37" t="s">
        <v>90</v>
      </c>
      <c r="I161" s="37">
        <v>4</v>
      </c>
      <c r="J161" s="37">
        <v>2023</v>
      </c>
      <c r="K161" s="37" t="s">
        <v>97</v>
      </c>
    </row>
    <row r="162" spans="1:95" ht="12" customHeight="1" x14ac:dyDescent="0.2">
      <c r="A162" s="119"/>
      <c r="B162" s="100"/>
      <c r="C162" s="120"/>
      <c r="D162" s="122"/>
      <c r="E162" s="37" t="s">
        <v>70</v>
      </c>
      <c r="F162" s="37">
        <v>25</v>
      </c>
      <c r="G162" s="37">
        <v>2024</v>
      </c>
      <c r="H162" s="37" t="s">
        <v>70</v>
      </c>
      <c r="I162" s="37">
        <v>24</v>
      </c>
      <c r="J162" s="37">
        <v>2029</v>
      </c>
      <c r="K162" s="37" t="s">
        <v>97</v>
      </c>
      <c r="L162" s="88" t="s">
        <v>282</v>
      </c>
    </row>
    <row r="163" spans="1:95" s="40" customFormat="1" ht="12" customHeight="1" x14ac:dyDescent="0.2">
      <c r="A163" s="110" t="s">
        <v>144</v>
      </c>
      <c r="B163" s="100"/>
      <c r="C163" s="112">
        <v>287</v>
      </c>
      <c r="D163" s="114">
        <v>1</v>
      </c>
      <c r="E163" s="37" t="s">
        <v>210</v>
      </c>
      <c r="F163" s="37">
        <v>15</v>
      </c>
      <c r="G163" s="37">
        <v>2017</v>
      </c>
      <c r="H163" s="37" t="s">
        <v>70</v>
      </c>
      <c r="I163" s="37">
        <v>15</v>
      </c>
      <c r="J163" s="37">
        <v>2022</v>
      </c>
      <c r="K163" s="37" t="s">
        <v>211</v>
      </c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</row>
    <row r="164" spans="1:95" s="40" customFormat="1" ht="12" customHeight="1" x14ac:dyDescent="0.2">
      <c r="A164" s="119"/>
      <c r="B164" s="100"/>
      <c r="C164" s="120"/>
      <c r="D164" s="122"/>
      <c r="E164" s="37" t="s">
        <v>68</v>
      </c>
      <c r="F164" s="37">
        <v>27</v>
      </c>
      <c r="G164" s="37">
        <v>2023</v>
      </c>
      <c r="H164" s="37" t="s">
        <v>68</v>
      </c>
      <c r="I164" s="37">
        <v>26</v>
      </c>
      <c r="J164" s="37">
        <v>2028</v>
      </c>
      <c r="K164" s="37" t="s">
        <v>211</v>
      </c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</row>
    <row r="165" spans="1:95" ht="12" customHeight="1" x14ac:dyDescent="0.2">
      <c r="A165" s="77" t="s">
        <v>51</v>
      </c>
      <c r="B165" s="29">
        <v>1</v>
      </c>
      <c r="C165" s="85">
        <v>820</v>
      </c>
      <c r="D165" s="29">
        <v>1</v>
      </c>
      <c r="E165" s="29"/>
      <c r="F165" s="29"/>
      <c r="G165" s="29"/>
      <c r="H165" s="29"/>
      <c r="I165" s="29"/>
      <c r="J165" s="29"/>
      <c r="K165" s="29"/>
    </row>
    <row r="166" spans="1:95" ht="12" customHeight="1" x14ac:dyDescent="0.2">
      <c r="A166" s="110" t="s">
        <v>237</v>
      </c>
      <c r="B166" s="100"/>
      <c r="C166" s="112">
        <v>820</v>
      </c>
      <c r="D166" s="114">
        <v>1</v>
      </c>
      <c r="E166" s="37" t="s">
        <v>90</v>
      </c>
      <c r="F166" s="37">
        <v>1</v>
      </c>
      <c r="G166" s="37">
        <v>1997</v>
      </c>
      <c r="H166" s="37" t="s">
        <v>90</v>
      </c>
      <c r="I166" s="37">
        <v>1</v>
      </c>
      <c r="J166" s="37">
        <v>2002</v>
      </c>
      <c r="K166" s="37" t="s">
        <v>98</v>
      </c>
    </row>
    <row r="167" spans="1:95" ht="12" customHeight="1" x14ac:dyDescent="0.2">
      <c r="A167" s="111"/>
      <c r="B167" s="100"/>
      <c r="C167" s="113"/>
      <c r="D167" s="121"/>
      <c r="E167" s="37" t="s">
        <v>89</v>
      </c>
      <c r="F167" s="37">
        <v>1</v>
      </c>
      <c r="G167" s="37">
        <v>2003</v>
      </c>
      <c r="H167" s="37" t="s">
        <v>89</v>
      </c>
      <c r="I167" s="37">
        <v>1</v>
      </c>
      <c r="J167" s="37">
        <v>2008</v>
      </c>
      <c r="K167" s="37" t="s">
        <v>98</v>
      </c>
    </row>
    <row r="168" spans="1:95" ht="12" customHeight="1" x14ac:dyDescent="0.2">
      <c r="A168" s="111"/>
      <c r="B168" s="100"/>
      <c r="C168" s="113"/>
      <c r="D168" s="121"/>
      <c r="E168" s="37" t="s">
        <v>78</v>
      </c>
      <c r="F168" s="37">
        <v>15</v>
      </c>
      <c r="G168" s="37">
        <v>2009</v>
      </c>
      <c r="H168" s="37" t="s">
        <v>78</v>
      </c>
      <c r="I168" s="37">
        <v>15</v>
      </c>
      <c r="J168" s="37">
        <v>2014</v>
      </c>
      <c r="K168" s="37" t="s">
        <v>98</v>
      </c>
    </row>
    <row r="169" spans="1:95" ht="12" customHeight="1" x14ac:dyDescent="0.2">
      <c r="A169" s="111"/>
      <c r="B169" s="100"/>
      <c r="C169" s="113"/>
      <c r="D169" s="121"/>
      <c r="E169" s="37" t="s">
        <v>78</v>
      </c>
      <c r="F169" s="37">
        <v>14</v>
      </c>
      <c r="G169" s="37">
        <v>2014</v>
      </c>
      <c r="H169" s="37" t="s">
        <v>78</v>
      </c>
      <c r="I169" s="37">
        <v>13</v>
      </c>
      <c r="J169" s="37">
        <v>2019</v>
      </c>
      <c r="K169" s="37" t="s">
        <v>98</v>
      </c>
    </row>
    <row r="170" spans="1:95" ht="12" customHeight="1" x14ac:dyDescent="0.2">
      <c r="A170" s="111"/>
      <c r="B170" s="100"/>
      <c r="C170" s="113"/>
      <c r="D170" s="121"/>
      <c r="E170" s="37" t="s">
        <v>70</v>
      </c>
      <c r="F170" s="37">
        <v>26</v>
      </c>
      <c r="G170" s="37">
        <v>2018</v>
      </c>
      <c r="H170" s="37" t="s">
        <v>70</v>
      </c>
      <c r="I170" s="37">
        <v>25</v>
      </c>
      <c r="J170" s="37">
        <v>2023</v>
      </c>
      <c r="K170" s="37" t="s">
        <v>98</v>
      </c>
    </row>
    <row r="171" spans="1:95" ht="12" customHeight="1" x14ac:dyDescent="0.2">
      <c r="A171" s="119"/>
      <c r="B171" s="100"/>
      <c r="C171" s="120"/>
      <c r="D171" s="122"/>
      <c r="E171" s="37" t="s">
        <v>70</v>
      </c>
      <c r="F171" s="37">
        <v>6</v>
      </c>
      <c r="G171" s="37">
        <v>2023</v>
      </c>
      <c r="H171" s="37" t="s">
        <v>70</v>
      </c>
      <c r="I171" s="37">
        <v>5</v>
      </c>
      <c r="J171" s="37">
        <v>2026</v>
      </c>
      <c r="K171" s="37" t="s">
        <v>98</v>
      </c>
    </row>
    <row r="172" spans="1:95" ht="12" customHeight="1" x14ac:dyDescent="0.2">
      <c r="A172" s="77" t="s">
        <v>46</v>
      </c>
      <c r="B172" s="29">
        <v>2</v>
      </c>
      <c r="C172" s="85">
        <v>609</v>
      </c>
      <c r="D172" s="29">
        <v>1</v>
      </c>
      <c r="E172" s="29"/>
      <c r="F172" s="29"/>
      <c r="G172" s="29"/>
      <c r="H172" s="29"/>
      <c r="I172" s="29"/>
      <c r="J172" s="29"/>
      <c r="K172" s="29"/>
    </row>
    <row r="173" spans="1:95" ht="12" customHeight="1" x14ac:dyDescent="0.2">
      <c r="A173" s="110" t="s">
        <v>166</v>
      </c>
      <c r="B173" s="100"/>
      <c r="C173" s="112">
        <v>609</v>
      </c>
      <c r="D173" s="114">
        <v>1</v>
      </c>
      <c r="E173" s="37" t="s">
        <v>90</v>
      </c>
      <c r="F173" s="37">
        <v>8</v>
      </c>
      <c r="G173" s="37">
        <v>2004</v>
      </c>
      <c r="H173" s="37" t="s">
        <v>90</v>
      </c>
      <c r="I173" s="37">
        <v>7</v>
      </c>
      <c r="J173" s="37">
        <v>2009</v>
      </c>
      <c r="K173" s="37" t="s">
        <v>112</v>
      </c>
    </row>
    <row r="174" spans="1:95" ht="12" customHeight="1" x14ac:dyDescent="0.2">
      <c r="A174" s="111"/>
      <c r="B174" s="100"/>
      <c r="C174" s="113"/>
      <c r="D174" s="121"/>
      <c r="E174" s="37" t="s">
        <v>99</v>
      </c>
      <c r="F174" s="37">
        <v>10</v>
      </c>
      <c r="G174" s="37">
        <v>2010</v>
      </c>
      <c r="H174" s="37" t="s">
        <v>99</v>
      </c>
      <c r="I174" s="37">
        <v>9</v>
      </c>
      <c r="J174" s="37">
        <v>2015</v>
      </c>
      <c r="K174" s="37" t="s">
        <v>112</v>
      </c>
    </row>
    <row r="175" spans="1:95" ht="12" customHeight="1" x14ac:dyDescent="0.2">
      <c r="A175" s="111"/>
      <c r="B175" s="100"/>
      <c r="C175" s="113"/>
      <c r="D175" s="121"/>
      <c r="E175" s="37" t="s">
        <v>79</v>
      </c>
      <c r="F175" s="37">
        <v>11</v>
      </c>
      <c r="G175" s="37">
        <v>2016</v>
      </c>
      <c r="H175" s="37" t="s">
        <v>79</v>
      </c>
      <c r="I175" s="37">
        <v>10</v>
      </c>
      <c r="J175" s="37">
        <v>2021</v>
      </c>
      <c r="K175" s="37" t="s">
        <v>112</v>
      </c>
    </row>
    <row r="176" spans="1:95" ht="12" customHeight="1" x14ac:dyDescent="0.2">
      <c r="A176" s="119"/>
      <c r="B176" s="100"/>
      <c r="C176" s="120"/>
      <c r="D176" s="122"/>
      <c r="E176" s="37" t="s">
        <v>68</v>
      </c>
      <c r="F176" s="37">
        <v>1</v>
      </c>
      <c r="G176" s="37">
        <v>2022</v>
      </c>
      <c r="H176" s="37" t="s">
        <v>73</v>
      </c>
      <c r="I176" s="37">
        <v>30</v>
      </c>
      <c r="J176" s="37">
        <v>2027</v>
      </c>
      <c r="K176" s="37" t="s">
        <v>112</v>
      </c>
      <c r="L176" s="88" t="s">
        <v>282</v>
      </c>
    </row>
    <row r="177" spans="1:11" ht="12" customHeight="1" x14ac:dyDescent="0.2">
      <c r="A177" s="77" t="s">
        <v>41</v>
      </c>
      <c r="B177" s="29">
        <v>2</v>
      </c>
      <c r="C177" s="85">
        <v>536</v>
      </c>
      <c r="D177" s="29">
        <v>2</v>
      </c>
      <c r="E177" s="29"/>
      <c r="F177" s="29"/>
      <c r="G177" s="29"/>
      <c r="H177" s="29"/>
      <c r="I177" s="29"/>
      <c r="J177" s="29"/>
      <c r="K177" s="29"/>
    </row>
    <row r="178" spans="1:11" ht="12" customHeight="1" x14ac:dyDescent="0.2">
      <c r="A178" s="110" t="s">
        <v>165</v>
      </c>
      <c r="B178" s="100"/>
      <c r="C178" s="112">
        <v>385</v>
      </c>
      <c r="D178" s="114">
        <v>1</v>
      </c>
      <c r="E178" s="37" t="s">
        <v>73</v>
      </c>
      <c r="F178" s="37">
        <v>26</v>
      </c>
      <c r="G178" s="37">
        <v>2007</v>
      </c>
      <c r="H178" s="37" t="s">
        <v>73</v>
      </c>
      <c r="I178" s="37">
        <v>26</v>
      </c>
      <c r="J178" s="37">
        <v>2012</v>
      </c>
      <c r="K178" s="37" t="s">
        <v>77</v>
      </c>
    </row>
    <row r="179" spans="1:11" ht="12" customHeight="1" x14ac:dyDescent="0.2">
      <c r="A179" s="118"/>
      <c r="B179" s="100"/>
      <c r="C179" s="113"/>
      <c r="D179" s="121"/>
      <c r="E179" s="37" t="s">
        <v>78</v>
      </c>
      <c r="F179" s="37">
        <v>15</v>
      </c>
      <c r="G179" s="37">
        <v>2013</v>
      </c>
      <c r="H179" s="37" t="s">
        <v>78</v>
      </c>
      <c r="I179" s="37">
        <v>15</v>
      </c>
      <c r="J179" s="37">
        <v>2018</v>
      </c>
      <c r="K179" s="37" t="s">
        <v>77</v>
      </c>
    </row>
    <row r="180" spans="1:11" ht="12" customHeight="1" x14ac:dyDescent="0.2">
      <c r="A180" s="118"/>
      <c r="B180" s="100"/>
      <c r="C180" s="113"/>
      <c r="D180" s="121"/>
      <c r="E180" s="37" t="s">
        <v>78</v>
      </c>
      <c r="F180" s="37">
        <v>15</v>
      </c>
      <c r="G180" s="37">
        <v>2018</v>
      </c>
      <c r="H180" s="37" t="s">
        <v>78</v>
      </c>
      <c r="I180" s="37">
        <v>15</v>
      </c>
      <c r="J180" s="37">
        <v>2023</v>
      </c>
      <c r="K180" s="37" t="s">
        <v>77</v>
      </c>
    </row>
    <row r="181" spans="1:11" ht="12" customHeight="1" x14ac:dyDescent="0.2">
      <c r="A181" s="123"/>
      <c r="B181" s="100"/>
      <c r="C181" s="120"/>
      <c r="D181" s="122"/>
      <c r="E181" s="37" t="s">
        <v>78</v>
      </c>
      <c r="F181" s="37">
        <v>10</v>
      </c>
      <c r="G181" s="37">
        <v>2024</v>
      </c>
      <c r="H181" s="37" t="s">
        <v>78</v>
      </c>
      <c r="I181" s="37">
        <v>10</v>
      </c>
      <c r="J181" s="37">
        <v>2029</v>
      </c>
      <c r="K181" s="37" t="s">
        <v>77</v>
      </c>
    </row>
    <row r="182" spans="1:11" ht="12" customHeight="1" x14ac:dyDescent="0.2">
      <c r="A182" s="110" t="s">
        <v>164</v>
      </c>
      <c r="B182" s="100"/>
      <c r="C182" s="112">
        <v>151</v>
      </c>
      <c r="D182" s="114">
        <v>1</v>
      </c>
      <c r="E182" s="37" t="s">
        <v>94</v>
      </c>
      <c r="F182" s="37">
        <v>1</v>
      </c>
      <c r="G182" s="37">
        <v>2007</v>
      </c>
      <c r="H182" s="37" t="s">
        <v>78</v>
      </c>
      <c r="I182" s="37">
        <v>31</v>
      </c>
      <c r="J182" s="37">
        <v>2012</v>
      </c>
      <c r="K182" s="37" t="s">
        <v>111</v>
      </c>
    </row>
    <row r="183" spans="1:11" ht="12" customHeight="1" x14ac:dyDescent="0.2">
      <c r="A183" s="111"/>
      <c r="B183" s="100"/>
      <c r="C183" s="113"/>
      <c r="D183" s="121"/>
      <c r="E183" s="37" t="s">
        <v>78</v>
      </c>
      <c r="F183" s="37">
        <v>1</v>
      </c>
      <c r="G183" s="37">
        <v>2012</v>
      </c>
      <c r="H183" s="37" t="s">
        <v>70</v>
      </c>
      <c r="I183" s="37">
        <v>30</v>
      </c>
      <c r="J183" s="37">
        <v>2016</v>
      </c>
      <c r="K183" s="37" t="s">
        <v>71</v>
      </c>
    </row>
    <row r="184" spans="1:11" ht="12" customHeight="1" x14ac:dyDescent="0.2">
      <c r="A184" s="111"/>
      <c r="B184" s="100"/>
      <c r="C184" s="113"/>
      <c r="D184" s="121"/>
      <c r="E184" s="37" t="s">
        <v>72</v>
      </c>
      <c r="F184" s="37">
        <v>1</v>
      </c>
      <c r="G184" s="37">
        <v>2016</v>
      </c>
      <c r="H184" s="37" t="s">
        <v>70</v>
      </c>
      <c r="I184" s="37">
        <v>30</v>
      </c>
      <c r="J184" s="37">
        <v>2021</v>
      </c>
      <c r="K184" s="37" t="s">
        <v>71</v>
      </c>
    </row>
    <row r="185" spans="1:11" ht="12" customHeight="1" x14ac:dyDescent="0.2">
      <c r="A185" s="119"/>
      <c r="B185" s="100"/>
      <c r="C185" s="120"/>
      <c r="D185" s="122"/>
      <c r="E185" s="37" t="s">
        <v>68</v>
      </c>
      <c r="F185" s="37">
        <v>15</v>
      </c>
      <c r="G185" s="37">
        <v>2021</v>
      </c>
      <c r="H185" s="37" t="s">
        <v>68</v>
      </c>
      <c r="I185" s="37">
        <v>14</v>
      </c>
      <c r="J185" s="37">
        <v>2026</v>
      </c>
      <c r="K185" s="37" t="s">
        <v>71</v>
      </c>
    </row>
    <row r="186" spans="1:11" ht="12" customHeight="1" x14ac:dyDescent="0.2">
      <c r="A186" s="77" t="s">
        <v>49</v>
      </c>
      <c r="B186" s="29">
        <v>5</v>
      </c>
      <c r="C186" s="85">
        <v>1060</v>
      </c>
      <c r="D186" s="29">
        <v>4</v>
      </c>
      <c r="E186" s="29"/>
      <c r="F186" s="29"/>
      <c r="G186" s="29"/>
      <c r="H186" s="29"/>
      <c r="I186" s="29"/>
      <c r="J186" s="29"/>
      <c r="K186" s="29"/>
    </row>
    <row r="187" spans="1:11" ht="12" customHeight="1" x14ac:dyDescent="0.2">
      <c r="A187" s="110" t="s">
        <v>238</v>
      </c>
      <c r="B187" s="100"/>
      <c r="C187" s="112">
        <v>303</v>
      </c>
      <c r="D187" s="114">
        <v>1</v>
      </c>
      <c r="E187" s="37" t="s">
        <v>78</v>
      </c>
      <c r="F187" s="37">
        <v>29</v>
      </c>
      <c r="G187" s="37">
        <v>2002</v>
      </c>
      <c r="H187" s="37" t="s">
        <v>78</v>
      </c>
      <c r="I187" s="37">
        <v>28</v>
      </c>
      <c r="J187" s="37">
        <v>2006</v>
      </c>
      <c r="K187" s="37" t="s">
        <v>93</v>
      </c>
    </row>
    <row r="188" spans="1:11" ht="12" customHeight="1" x14ac:dyDescent="0.2">
      <c r="A188" s="111"/>
      <c r="B188" s="100"/>
      <c r="C188" s="113"/>
      <c r="D188" s="121"/>
      <c r="E188" s="37" t="s">
        <v>94</v>
      </c>
      <c r="F188" s="37">
        <v>4</v>
      </c>
      <c r="G188" s="37">
        <v>2006</v>
      </c>
      <c r="H188" s="37" t="s">
        <v>94</v>
      </c>
      <c r="I188" s="37">
        <v>3</v>
      </c>
      <c r="J188" s="37">
        <v>2011</v>
      </c>
      <c r="K188" s="37" t="s">
        <v>93</v>
      </c>
    </row>
    <row r="189" spans="1:11" ht="12" customHeight="1" x14ac:dyDescent="0.2">
      <c r="A189" s="111"/>
      <c r="B189" s="100"/>
      <c r="C189" s="113"/>
      <c r="D189" s="121"/>
      <c r="E189" s="37" t="s">
        <v>94</v>
      </c>
      <c r="F189" s="37">
        <v>8</v>
      </c>
      <c r="G189" s="37">
        <v>2011</v>
      </c>
      <c r="H189" s="37" t="s">
        <v>94</v>
      </c>
      <c r="I189" s="37">
        <v>7</v>
      </c>
      <c r="J189" s="37">
        <v>2016</v>
      </c>
      <c r="K189" s="37" t="s">
        <v>93</v>
      </c>
    </row>
    <row r="190" spans="1:11" ht="12" customHeight="1" x14ac:dyDescent="0.2">
      <c r="A190" s="111"/>
      <c r="B190" s="100"/>
      <c r="C190" s="113"/>
      <c r="D190" s="121"/>
      <c r="E190" s="37" t="s">
        <v>68</v>
      </c>
      <c r="F190" s="37">
        <v>4</v>
      </c>
      <c r="G190" s="37">
        <v>2015</v>
      </c>
      <c r="H190" s="37" t="s">
        <v>68</v>
      </c>
      <c r="I190" s="37">
        <v>3</v>
      </c>
      <c r="J190" s="37">
        <v>2020</v>
      </c>
      <c r="K190" s="37" t="s">
        <v>93</v>
      </c>
    </row>
    <row r="191" spans="1:11" ht="12" customHeight="1" x14ac:dyDescent="0.2">
      <c r="A191" s="119"/>
      <c r="B191" s="100"/>
      <c r="C191" s="120"/>
      <c r="D191" s="129"/>
      <c r="E191" s="37" t="s">
        <v>89</v>
      </c>
      <c r="F191" s="37">
        <v>29</v>
      </c>
      <c r="G191" s="37">
        <v>2021</v>
      </c>
      <c r="H191" s="37" t="s">
        <v>89</v>
      </c>
      <c r="I191" s="37">
        <v>28</v>
      </c>
      <c r="J191" s="37">
        <v>2026</v>
      </c>
      <c r="K191" s="37" t="s">
        <v>93</v>
      </c>
    </row>
    <row r="192" spans="1:11" ht="12" customHeight="1" x14ac:dyDescent="0.2">
      <c r="A192" s="110" t="s">
        <v>116</v>
      </c>
      <c r="B192" s="100"/>
      <c r="C192" s="112">
        <v>194</v>
      </c>
      <c r="D192" s="114">
        <v>1</v>
      </c>
      <c r="E192" s="37" t="s">
        <v>72</v>
      </c>
      <c r="F192" s="37">
        <v>12</v>
      </c>
      <c r="G192" s="37">
        <v>2006</v>
      </c>
      <c r="H192" s="37" t="s">
        <v>72</v>
      </c>
      <c r="I192" s="37">
        <v>11</v>
      </c>
      <c r="J192" s="37">
        <v>2011</v>
      </c>
      <c r="K192" s="37" t="s">
        <v>100</v>
      </c>
    </row>
    <row r="193" spans="1:12" ht="12" customHeight="1" x14ac:dyDescent="0.2">
      <c r="A193" s="111"/>
      <c r="B193" s="100"/>
      <c r="C193" s="113"/>
      <c r="D193" s="121"/>
      <c r="E193" s="37" t="s">
        <v>72</v>
      </c>
      <c r="F193" s="37">
        <v>12</v>
      </c>
      <c r="G193" s="37">
        <v>2011</v>
      </c>
      <c r="H193" s="37" t="s">
        <v>72</v>
      </c>
      <c r="I193" s="37">
        <v>11</v>
      </c>
      <c r="J193" s="37">
        <v>2016</v>
      </c>
      <c r="K193" s="37" t="s">
        <v>100</v>
      </c>
    </row>
    <row r="194" spans="1:12" ht="12" customHeight="1" x14ac:dyDescent="0.2">
      <c r="A194" s="111"/>
      <c r="B194" s="100"/>
      <c r="C194" s="113"/>
      <c r="D194" s="121"/>
      <c r="E194" s="37" t="s">
        <v>73</v>
      </c>
      <c r="F194" s="37">
        <v>26</v>
      </c>
      <c r="G194" s="37">
        <v>2016</v>
      </c>
      <c r="H194" s="37" t="s">
        <v>73</v>
      </c>
      <c r="I194" s="37">
        <v>25</v>
      </c>
      <c r="J194" s="37">
        <v>2021</v>
      </c>
      <c r="K194" s="37" t="s">
        <v>100</v>
      </c>
    </row>
    <row r="195" spans="1:12" ht="12" customHeight="1" x14ac:dyDescent="0.2">
      <c r="A195" s="119"/>
      <c r="B195" s="100"/>
      <c r="C195" s="120"/>
      <c r="D195" s="122"/>
      <c r="E195" s="37" t="s">
        <v>81</v>
      </c>
      <c r="F195" s="37">
        <v>28</v>
      </c>
      <c r="G195" s="37">
        <v>2023</v>
      </c>
      <c r="H195" s="37" t="s">
        <v>81</v>
      </c>
      <c r="I195" s="37">
        <v>27</v>
      </c>
      <c r="J195" s="37">
        <v>2028</v>
      </c>
      <c r="K195" s="37" t="s">
        <v>100</v>
      </c>
    </row>
    <row r="196" spans="1:12" ht="12" customHeight="1" x14ac:dyDescent="0.2">
      <c r="A196" s="110" t="s">
        <v>115</v>
      </c>
      <c r="B196" s="100"/>
      <c r="C196" s="112">
        <v>183</v>
      </c>
      <c r="D196" s="114">
        <v>1</v>
      </c>
      <c r="E196" s="37" t="s">
        <v>81</v>
      </c>
      <c r="F196" s="37">
        <v>19</v>
      </c>
      <c r="G196" s="37">
        <v>2013</v>
      </c>
      <c r="H196" s="37" t="s">
        <v>81</v>
      </c>
      <c r="I196" s="37">
        <v>19</v>
      </c>
      <c r="J196" s="37">
        <v>2018</v>
      </c>
      <c r="K196" s="37" t="s">
        <v>100</v>
      </c>
    </row>
    <row r="197" spans="1:12" ht="12" customHeight="1" x14ac:dyDescent="0.2">
      <c r="A197" s="119"/>
      <c r="B197" s="100"/>
      <c r="C197" s="120"/>
      <c r="D197" s="122"/>
      <c r="E197" s="37" t="s">
        <v>90</v>
      </c>
      <c r="F197" s="37">
        <v>29</v>
      </c>
      <c r="G197" s="37">
        <v>2018</v>
      </c>
      <c r="H197" s="37" t="s">
        <v>90</v>
      </c>
      <c r="I197" s="37">
        <v>28</v>
      </c>
      <c r="J197" s="37">
        <v>2023</v>
      </c>
      <c r="K197" s="37" t="s">
        <v>100</v>
      </c>
    </row>
    <row r="198" spans="1:12" ht="12" customHeight="1" x14ac:dyDescent="0.2">
      <c r="A198" s="110" t="s">
        <v>114</v>
      </c>
      <c r="B198" s="100"/>
      <c r="C198" s="112">
        <v>380</v>
      </c>
      <c r="D198" s="114">
        <v>1</v>
      </c>
      <c r="E198" s="37" t="s">
        <v>94</v>
      </c>
      <c r="F198" s="37">
        <v>1</v>
      </c>
      <c r="G198" s="37">
        <v>2007</v>
      </c>
      <c r="H198" s="37" t="s">
        <v>94</v>
      </c>
      <c r="I198" s="37">
        <v>1</v>
      </c>
      <c r="J198" s="37">
        <v>2011</v>
      </c>
      <c r="K198" s="37" t="s">
        <v>101</v>
      </c>
    </row>
    <row r="199" spans="1:12" ht="12" customHeight="1" x14ac:dyDescent="0.2">
      <c r="A199" s="111"/>
      <c r="B199" s="100"/>
      <c r="C199" s="113"/>
      <c r="D199" s="121"/>
      <c r="E199" s="37" t="s">
        <v>68</v>
      </c>
      <c r="F199" s="37">
        <v>10</v>
      </c>
      <c r="G199" s="37">
        <v>2012</v>
      </c>
      <c r="H199" s="37" t="s">
        <v>68</v>
      </c>
      <c r="I199" s="37">
        <v>10</v>
      </c>
      <c r="J199" s="37">
        <v>2017</v>
      </c>
      <c r="K199" s="37" t="s">
        <v>101</v>
      </c>
    </row>
    <row r="200" spans="1:12" ht="12" customHeight="1" x14ac:dyDescent="0.2">
      <c r="A200" s="111"/>
      <c r="B200" s="100"/>
      <c r="C200" s="113"/>
      <c r="D200" s="121"/>
      <c r="E200" s="37" t="s">
        <v>68</v>
      </c>
      <c r="F200" s="37">
        <v>1</v>
      </c>
      <c r="G200" s="37">
        <v>2017</v>
      </c>
      <c r="H200" s="37" t="s">
        <v>68</v>
      </c>
      <c r="I200" s="37">
        <v>1</v>
      </c>
      <c r="J200" s="37">
        <v>2022</v>
      </c>
      <c r="K200" s="37" t="s">
        <v>101</v>
      </c>
    </row>
    <row r="201" spans="1:12" ht="12.75" customHeight="1" x14ac:dyDescent="0.2">
      <c r="A201" s="119"/>
      <c r="B201" s="100"/>
      <c r="C201" s="120"/>
      <c r="D201" s="122"/>
      <c r="E201" s="37" t="s">
        <v>73</v>
      </c>
      <c r="F201" s="37">
        <v>1</v>
      </c>
      <c r="G201" s="37">
        <v>2023</v>
      </c>
      <c r="H201" s="37" t="s">
        <v>73</v>
      </c>
      <c r="I201" s="37">
        <v>1</v>
      </c>
      <c r="J201" s="37">
        <v>2028</v>
      </c>
      <c r="K201" s="37" t="s">
        <v>101</v>
      </c>
    </row>
    <row r="202" spans="1:12" x14ac:dyDescent="0.2">
      <c r="A202" s="77" t="s">
        <v>48</v>
      </c>
      <c r="B202" s="29">
        <v>2</v>
      </c>
      <c r="C202" s="85">
        <v>1194</v>
      </c>
      <c r="D202" s="29">
        <v>2</v>
      </c>
      <c r="E202" s="29"/>
      <c r="F202" s="29"/>
      <c r="G202" s="29"/>
      <c r="H202" s="29"/>
      <c r="I202" s="29"/>
      <c r="J202" s="29"/>
      <c r="K202" s="29"/>
    </row>
    <row r="203" spans="1:12" x14ac:dyDescent="0.2">
      <c r="A203" s="110" t="s">
        <v>159</v>
      </c>
      <c r="B203" s="100"/>
      <c r="C203" s="112">
        <v>492</v>
      </c>
      <c r="D203" s="114">
        <v>1</v>
      </c>
      <c r="E203" s="37" t="s">
        <v>99</v>
      </c>
      <c r="F203" s="37">
        <v>22</v>
      </c>
      <c r="G203" s="37">
        <v>2011</v>
      </c>
      <c r="H203" s="37" t="s">
        <v>99</v>
      </c>
      <c r="I203" s="37">
        <v>21</v>
      </c>
      <c r="J203" s="37">
        <v>2016</v>
      </c>
      <c r="K203" s="37" t="s">
        <v>102</v>
      </c>
    </row>
    <row r="204" spans="1:12" x14ac:dyDescent="0.2">
      <c r="A204" s="118"/>
      <c r="B204" s="100"/>
      <c r="C204" s="113"/>
      <c r="D204" s="121"/>
      <c r="E204" s="37" t="s">
        <v>86</v>
      </c>
      <c r="F204" s="37">
        <v>4</v>
      </c>
      <c r="G204" s="37">
        <v>2017</v>
      </c>
      <c r="H204" s="37" t="s">
        <v>86</v>
      </c>
      <c r="I204" s="37">
        <v>3</v>
      </c>
      <c r="J204" s="37">
        <v>2022</v>
      </c>
      <c r="K204" s="37" t="s">
        <v>102</v>
      </c>
    </row>
    <row r="205" spans="1:12" x14ac:dyDescent="0.2">
      <c r="A205" s="119"/>
      <c r="B205" s="100"/>
      <c r="C205" s="120"/>
      <c r="D205" s="122"/>
      <c r="E205" s="37" t="s">
        <v>79</v>
      </c>
      <c r="F205" s="37">
        <v>12</v>
      </c>
      <c r="G205" s="37">
        <v>2022</v>
      </c>
      <c r="H205" s="37" t="s">
        <v>79</v>
      </c>
      <c r="I205" s="37">
        <v>11</v>
      </c>
      <c r="J205" s="37">
        <v>2027</v>
      </c>
      <c r="K205" s="37" t="s">
        <v>102</v>
      </c>
      <c r="L205" s="88" t="s">
        <v>282</v>
      </c>
    </row>
    <row r="206" spans="1:12" x14ac:dyDescent="0.2">
      <c r="A206" s="110" t="s">
        <v>280</v>
      </c>
      <c r="B206" s="100"/>
      <c r="C206" s="112">
        <v>702</v>
      </c>
      <c r="D206" s="114">
        <v>1</v>
      </c>
      <c r="E206" s="37" t="s">
        <v>99</v>
      </c>
      <c r="F206" s="37">
        <v>24</v>
      </c>
      <c r="G206" s="37">
        <v>2004</v>
      </c>
      <c r="H206" s="37" t="s">
        <v>99</v>
      </c>
      <c r="I206" s="37">
        <v>23</v>
      </c>
      <c r="J206" s="37">
        <v>2009</v>
      </c>
      <c r="K206" s="37" t="s">
        <v>102</v>
      </c>
    </row>
    <row r="207" spans="1:12" x14ac:dyDescent="0.2">
      <c r="A207" s="111"/>
      <c r="B207" s="100"/>
      <c r="C207" s="113"/>
      <c r="D207" s="121"/>
      <c r="E207" s="37" t="s">
        <v>86</v>
      </c>
      <c r="F207" s="37">
        <v>25</v>
      </c>
      <c r="G207" s="37">
        <v>2010</v>
      </c>
      <c r="H207" s="37" t="s">
        <v>86</v>
      </c>
      <c r="I207" s="37">
        <v>24</v>
      </c>
      <c r="J207" s="37">
        <v>2015</v>
      </c>
      <c r="K207" s="37" t="s">
        <v>102</v>
      </c>
    </row>
    <row r="208" spans="1:12" x14ac:dyDescent="0.2">
      <c r="A208" s="111"/>
      <c r="B208" s="100"/>
      <c r="C208" s="113"/>
      <c r="D208" s="121"/>
      <c r="E208" s="37" t="s">
        <v>90</v>
      </c>
      <c r="F208" s="37">
        <v>1</v>
      </c>
      <c r="G208" s="37">
        <v>2015</v>
      </c>
      <c r="H208" s="37" t="s">
        <v>99</v>
      </c>
      <c r="I208" s="37">
        <v>30</v>
      </c>
      <c r="J208" s="37">
        <v>2020</v>
      </c>
      <c r="K208" s="37" t="s">
        <v>102</v>
      </c>
    </row>
    <row r="209" spans="1:33" x14ac:dyDescent="0.2">
      <c r="A209" s="119"/>
      <c r="B209" s="100"/>
      <c r="C209" s="120"/>
      <c r="D209" s="122"/>
      <c r="E209" s="37" t="s">
        <v>79</v>
      </c>
      <c r="F209" s="37">
        <v>5</v>
      </c>
      <c r="G209" s="37">
        <v>2021</v>
      </c>
      <c r="H209" s="37" t="s">
        <v>79</v>
      </c>
      <c r="I209" s="37">
        <v>4</v>
      </c>
      <c r="J209" s="37">
        <v>2026</v>
      </c>
      <c r="K209" s="37" t="s">
        <v>102</v>
      </c>
      <c r="L209" s="88" t="s">
        <v>281</v>
      </c>
    </row>
    <row r="210" spans="1:33" x14ac:dyDescent="0.2">
      <c r="A210" s="78" t="s">
        <v>283</v>
      </c>
      <c r="B210" s="29">
        <v>7</v>
      </c>
      <c r="C210" s="86">
        <v>1471</v>
      </c>
      <c r="D210" s="41">
        <v>6</v>
      </c>
      <c r="E210" s="41"/>
      <c r="F210" s="41"/>
      <c r="G210" s="41"/>
      <c r="H210" s="41"/>
      <c r="I210" s="41"/>
      <c r="J210" s="41"/>
      <c r="K210" s="41"/>
    </row>
    <row r="211" spans="1:33" x14ac:dyDescent="0.2">
      <c r="A211" s="110" t="s">
        <v>124</v>
      </c>
      <c r="B211" s="100"/>
      <c r="C211" s="112">
        <v>190</v>
      </c>
      <c r="D211" s="114">
        <v>1</v>
      </c>
      <c r="E211" s="37" t="s">
        <v>68</v>
      </c>
      <c r="F211" s="37">
        <v>13</v>
      </c>
      <c r="G211" s="37">
        <v>2010</v>
      </c>
      <c r="H211" s="37" t="s">
        <v>68</v>
      </c>
      <c r="I211" s="37">
        <v>13</v>
      </c>
      <c r="J211" s="37">
        <v>2015</v>
      </c>
      <c r="K211" s="37" t="s">
        <v>83</v>
      </c>
    </row>
    <row r="212" spans="1:33" ht="12" customHeight="1" x14ac:dyDescent="0.2">
      <c r="A212" s="118"/>
      <c r="B212" s="100"/>
      <c r="C212" s="113"/>
      <c r="D212" s="121"/>
      <c r="E212" s="37" t="s">
        <v>68</v>
      </c>
      <c r="F212" s="37">
        <v>11</v>
      </c>
      <c r="G212" s="37">
        <v>2015</v>
      </c>
      <c r="H212" s="37" t="s">
        <v>68</v>
      </c>
      <c r="I212" s="37">
        <v>11</v>
      </c>
      <c r="J212" s="37">
        <v>2020</v>
      </c>
      <c r="K212" s="37" t="s">
        <v>83</v>
      </c>
    </row>
    <row r="213" spans="1:33" ht="12" customHeight="1" x14ac:dyDescent="0.2">
      <c r="A213" s="123"/>
      <c r="B213" s="100"/>
      <c r="C213" s="120"/>
      <c r="D213" s="122"/>
      <c r="E213" s="37" t="s">
        <v>68</v>
      </c>
      <c r="F213" s="37">
        <v>11</v>
      </c>
      <c r="G213" s="37">
        <v>2020</v>
      </c>
      <c r="H213" s="37" t="s">
        <v>68</v>
      </c>
      <c r="I213" s="37">
        <v>11</v>
      </c>
      <c r="J213" s="37">
        <v>2025</v>
      </c>
      <c r="K213" s="37" t="s">
        <v>83</v>
      </c>
    </row>
    <row r="214" spans="1:33" ht="12" customHeight="1" x14ac:dyDescent="0.2">
      <c r="A214" s="110" t="s">
        <v>151</v>
      </c>
      <c r="B214" s="100"/>
      <c r="C214" s="112">
        <v>189</v>
      </c>
      <c r="D214" s="114">
        <v>1</v>
      </c>
      <c r="E214" s="37" t="s">
        <v>94</v>
      </c>
      <c r="F214" s="37">
        <v>11</v>
      </c>
      <c r="G214" s="37">
        <v>2008</v>
      </c>
      <c r="H214" s="37" t="s">
        <v>94</v>
      </c>
      <c r="I214" s="37">
        <v>11</v>
      </c>
      <c r="J214" s="37">
        <v>2013</v>
      </c>
      <c r="K214" s="37" t="s">
        <v>69</v>
      </c>
    </row>
    <row r="215" spans="1:33" x14ac:dyDescent="0.2">
      <c r="A215" s="118"/>
      <c r="B215" s="100"/>
      <c r="C215" s="113"/>
      <c r="D215" s="121"/>
      <c r="E215" s="37" t="s">
        <v>70</v>
      </c>
      <c r="F215" s="37">
        <v>7</v>
      </c>
      <c r="G215" s="37">
        <v>2013</v>
      </c>
      <c r="H215" s="37" t="s">
        <v>70</v>
      </c>
      <c r="I215" s="37">
        <v>7</v>
      </c>
      <c r="J215" s="37">
        <v>2018</v>
      </c>
      <c r="K215" s="37" t="s">
        <v>69</v>
      </c>
    </row>
    <row r="216" spans="1:33" x14ac:dyDescent="0.2">
      <c r="A216" s="118"/>
      <c r="B216" s="100"/>
      <c r="C216" s="113"/>
      <c r="D216" s="121"/>
      <c r="E216" s="37" t="s">
        <v>230</v>
      </c>
      <c r="F216" s="37">
        <v>21</v>
      </c>
      <c r="G216" s="37">
        <v>2019</v>
      </c>
      <c r="H216" s="37" t="s">
        <v>78</v>
      </c>
      <c r="I216" s="37">
        <v>21</v>
      </c>
      <c r="J216" s="37">
        <v>2024</v>
      </c>
      <c r="K216" s="37" t="s">
        <v>69</v>
      </c>
    </row>
    <row r="217" spans="1:33" x14ac:dyDescent="0.2">
      <c r="A217" s="123"/>
      <c r="B217" s="100"/>
      <c r="C217" s="120"/>
      <c r="D217" s="122"/>
      <c r="E217" s="37" t="s">
        <v>89</v>
      </c>
      <c r="F217" s="37">
        <v>5</v>
      </c>
      <c r="G217" s="37">
        <v>2024</v>
      </c>
      <c r="H217" s="79" t="s">
        <v>89</v>
      </c>
      <c r="I217" s="37">
        <v>5</v>
      </c>
      <c r="J217" s="37">
        <v>2029</v>
      </c>
      <c r="K217" s="37" t="s">
        <v>69</v>
      </c>
      <c r="L217" s="88" t="s">
        <v>282</v>
      </c>
    </row>
    <row r="218" spans="1:33" ht="15" customHeight="1" x14ac:dyDescent="0.2">
      <c r="A218" s="110" t="s">
        <v>150</v>
      </c>
      <c r="B218" s="100"/>
      <c r="C218" s="112">
        <v>186</v>
      </c>
      <c r="D218" s="114">
        <v>1</v>
      </c>
      <c r="E218" s="37" t="s">
        <v>68</v>
      </c>
      <c r="F218" s="37">
        <v>13</v>
      </c>
      <c r="G218" s="37">
        <v>2010</v>
      </c>
      <c r="H218" s="37" t="s">
        <v>68</v>
      </c>
      <c r="I218" s="37">
        <v>13</v>
      </c>
      <c r="J218" s="37">
        <v>2015</v>
      </c>
      <c r="K218" s="37" t="s">
        <v>83</v>
      </c>
    </row>
    <row r="219" spans="1:33" ht="12" customHeight="1" x14ac:dyDescent="0.2">
      <c r="A219" s="118"/>
      <c r="B219" s="100"/>
      <c r="C219" s="113"/>
      <c r="D219" s="121"/>
      <c r="E219" s="37" t="s">
        <v>68</v>
      </c>
      <c r="F219" s="37">
        <v>11</v>
      </c>
      <c r="G219" s="37">
        <v>2015</v>
      </c>
      <c r="H219" s="37" t="s">
        <v>68</v>
      </c>
      <c r="I219" s="37">
        <v>11</v>
      </c>
      <c r="J219" s="37">
        <v>2020</v>
      </c>
      <c r="K219" s="37" t="s">
        <v>83</v>
      </c>
    </row>
    <row r="220" spans="1:33" ht="12.75" customHeight="1" x14ac:dyDescent="0.2">
      <c r="A220" s="123"/>
      <c r="B220" s="100"/>
      <c r="C220" s="120"/>
      <c r="D220" s="122"/>
      <c r="E220" s="37" t="s">
        <v>68</v>
      </c>
      <c r="F220" s="37">
        <v>11</v>
      </c>
      <c r="G220" s="37">
        <v>2020</v>
      </c>
      <c r="H220" s="37" t="s">
        <v>68</v>
      </c>
      <c r="I220" s="37">
        <v>11</v>
      </c>
      <c r="J220" s="37">
        <v>2025</v>
      </c>
      <c r="K220" s="37" t="s">
        <v>83</v>
      </c>
    </row>
    <row r="221" spans="1:33" ht="12.75" customHeight="1" x14ac:dyDescent="0.2">
      <c r="A221" s="110" t="s">
        <v>141</v>
      </c>
      <c r="B221" s="100"/>
      <c r="C221" s="112">
        <v>425</v>
      </c>
      <c r="D221" s="114">
        <v>1</v>
      </c>
      <c r="E221" s="37" t="s">
        <v>73</v>
      </c>
      <c r="F221" s="37">
        <v>13</v>
      </c>
      <c r="G221" s="37">
        <v>2015</v>
      </c>
      <c r="H221" s="37" t="s">
        <v>73</v>
      </c>
      <c r="I221" s="71">
        <v>13</v>
      </c>
      <c r="J221" s="37">
        <v>2020</v>
      </c>
      <c r="K221" s="37" t="s">
        <v>87</v>
      </c>
    </row>
    <row r="222" spans="1:33" ht="12.75" customHeight="1" x14ac:dyDescent="0.2">
      <c r="A222" s="123"/>
      <c r="B222" s="100"/>
      <c r="C222" s="120"/>
      <c r="D222" s="122"/>
      <c r="E222" s="37" t="s">
        <v>68</v>
      </c>
      <c r="F222" s="37">
        <v>15</v>
      </c>
      <c r="G222" s="37">
        <v>2022</v>
      </c>
      <c r="H222" s="37" t="s">
        <v>68</v>
      </c>
      <c r="I222" s="37">
        <v>14</v>
      </c>
      <c r="J222" s="37">
        <v>2027</v>
      </c>
      <c r="K222" s="37" t="s">
        <v>87</v>
      </c>
    </row>
    <row r="223" spans="1:33" s="30" customFormat="1" x14ac:dyDescent="0.2">
      <c r="A223" s="110" t="s">
        <v>120</v>
      </c>
      <c r="B223" s="100"/>
      <c r="C223" s="112">
        <v>127</v>
      </c>
      <c r="D223" s="114">
        <v>1</v>
      </c>
      <c r="E223" s="37" t="s">
        <v>81</v>
      </c>
      <c r="F223" s="37">
        <v>24</v>
      </c>
      <c r="G223" s="37">
        <v>2015</v>
      </c>
      <c r="H223" s="37" t="s">
        <v>81</v>
      </c>
      <c r="I223" s="37">
        <v>24</v>
      </c>
      <c r="J223" s="37">
        <v>2020</v>
      </c>
      <c r="K223" s="37" t="s">
        <v>92</v>
      </c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</row>
    <row r="224" spans="1:33" s="30" customFormat="1" x14ac:dyDescent="0.2">
      <c r="A224" s="123"/>
      <c r="B224" s="100"/>
      <c r="C224" s="120"/>
      <c r="D224" s="122"/>
      <c r="E224" s="37" t="s">
        <v>72</v>
      </c>
      <c r="F224" s="37">
        <v>15</v>
      </c>
      <c r="G224" s="37">
        <v>2021</v>
      </c>
      <c r="H224" s="37" t="s">
        <v>72</v>
      </c>
      <c r="I224" s="37">
        <v>15</v>
      </c>
      <c r="J224" s="37">
        <v>2026</v>
      </c>
      <c r="K224" s="37" t="s">
        <v>92</v>
      </c>
      <c r="L224" s="88" t="s">
        <v>282</v>
      </c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</row>
    <row r="225" spans="1:95" s="42" customFormat="1" x14ac:dyDescent="0.2">
      <c r="A225" s="110" t="s">
        <v>144</v>
      </c>
      <c r="B225" s="73"/>
      <c r="C225" s="112">
        <v>354</v>
      </c>
      <c r="D225" s="114">
        <v>1</v>
      </c>
      <c r="E225" s="37" t="s">
        <v>210</v>
      </c>
      <c r="F225" s="37">
        <v>15</v>
      </c>
      <c r="G225" s="37">
        <v>2017</v>
      </c>
      <c r="H225" s="37" t="s">
        <v>70</v>
      </c>
      <c r="I225" s="37">
        <v>15</v>
      </c>
      <c r="J225" s="37">
        <v>2022</v>
      </c>
      <c r="K225" s="37" t="s">
        <v>211</v>
      </c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  <c r="BM225" s="30"/>
      <c r="BN225" s="30"/>
      <c r="BO225" s="30"/>
      <c r="BP225" s="30"/>
      <c r="BQ225" s="30"/>
      <c r="BR225" s="30"/>
      <c r="BS225" s="30"/>
      <c r="BT225" s="30"/>
      <c r="BU225" s="30"/>
      <c r="BV225" s="30"/>
      <c r="BW225" s="30"/>
      <c r="BX225" s="30"/>
      <c r="BY225" s="30"/>
      <c r="BZ225" s="30"/>
      <c r="CA225" s="30"/>
      <c r="CB225" s="30"/>
      <c r="CC225" s="30"/>
      <c r="CD225" s="30"/>
      <c r="CE225" s="30"/>
      <c r="CF225" s="30"/>
      <c r="CG225" s="30"/>
      <c r="CH225" s="30"/>
      <c r="CI225" s="30"/>
      <c r="CJ225" s="30"/>
      <c r="CK225" s="30"/>
      <c r="CL225" s="30"/>
      <c r="CM225" s="30"/>
      <c r="CN225" s="30"/>
      <c r="CO225" s="30"/>
      <c r="CP225" s="30"/>
      <c r="CQ225" s="30"/>
    </row>
    <row r="226" spans="1:95" s="42" customFormat="1" x14ac:dyDescent="0.2">
      <c r="A226" s="123"/>
      <c r="B226" s="73"/>
      <c r="C226" s="120"/>
      <c r="D226" s="122"/>
      <c r="E226" s="37" t="s">
        <v>68</v>
      </c>
      <c r="F226" s="37">
        <v>27</v>
      </c>
      <c r="G226" s="37">
        <v>2023</v>
      </c>
      <c r="H226" s="37" t="s">
        <v>68</v>
      </c>
      <c r="I226" s="37">
        <v>26</v>
      </c>
      <c r="J226" s="37">
        <v>2028</v>
      </c>
      <c r="K226" s="37" t="s">
        <v>211</v>
      </c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  <c r="BM226" s="30"/>
      <c r="BN226" s="30"/>
      <c r="BO226" s="30"/>
      <c r="BP226" s="30"/>
      <c r="BQ226" s="30"/>
      <c r="BR226" s="30"/>
      <c r="BS226" s="30"/>
      <c r="BT226" s="30"/>
      <c r="BU226" s="30"/>
      <c r="BV226" s="30"/>
      <c r="BW226" s="30"/>
      <c r="BX226" s="30"/>
      <c r="BY226" s="30"/>
      <c r="BZ226" s="30"/>
      <c r="CA226" s="30"/>
      <c r="CB226" s="30"/>
      <c r="CC226" s="30"/>
      <c r="CD226" s="30"/>
      <c r="CE226" s="30"/>
      <c r="CF226" s="30"/>
      <c r="CG226" s="30"/>
      <c r="CH226" s="30"/>
      <c r="CI226" s="30"/>
      <c r="CJ226" s="30"/>
      <c r="CK226" s="30"/>
      <c r="CL226" s="30"/>
      <c r="CM226" s="30"/>
      <c r="CN226" s="30"/>
      <c r="CO226" s="30"/>
      <c r="CP226" s="30"/>
      <c r="CQ226" s="30"/>
    </row>
    <row r="227" spans="1:95" s="30" customFormat="1" x14ac:dyDescent="0.2">
      <c r="A227" s="78" t="s">
        <v>284</v>
      </c>
      <c r="B227" s="29">
        <v>6</v>
      </c>
      <c r="C227" s="86">
        <v>1560</v>
      </c>
      <c r="D227" s="41">
        <v>6</v>
      </c>
      <c r="E227" s="41"/>
      <c r="F227" s="41"/>
      <c r="G227" s="41"/>
      <c r="H227" s="41"/>
      <c r="I227" s="41"/>
      <c r="J227" s="41"/>
      <c r="K227" s="41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</row>
    <row r="228" spans="1:95" s="30" customFormat="1" x14ac:dyDescent="0.2">
      <c r="A228" s="110" t="s">
        <v>124</v>
      </c>
      <c r="B228" s="100"/>
      <c r="C228" s="112">
        <v>240</v>
      </c>
      <c r="D228" s="114">
        <v>1</v>
      </c>
      <c r="E228" s="37" t="s">
        <v>90</v>
      </c>
      <c r="F228" s="37">
        <v>1</v>
      </c>
      <c r="G228" s="37">
        <v>2008</v>
      </c>
      <c r="H228" s="37" t="s">
        <v>90</v>
      </c>
      <c r="I228" s="37">
        <v>1</v>
      </c>
      <c r="J228" s="37">
        <v>2013</v>
      </c>
      <c r="K228" s="37" t="s">
        <v>83</v>
      </c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</row>
    <row r="229" spans="1:95" s="30" customFormat="1" x14ac:dyDescent="0.2">
      <c r="A229" s="111"/>
      <c r="B229" s="100"/>
      <c r="C229" s="113"/>
      <c r="D229" s="121"/>
      <c r="E229" s="37" t="s">
        <v>68</v>
      </c>
      <c r="F229" s="37">
        <v>30</v>
      </c>
      <c r="G229" s="37">
        <v>2013</v>
      </c>
      <c r="H229" s="37" t="s">
        <v>68</v>
      </c>
      <c r="I229" s="37">
        <v>30</v>
      </c>
      <c r="J229" s="37">
        <v>2018</v>
      </c>
      <c r="K229" s="37" t="s">
        <v>83</v>
      </c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</row>
    <row r="230" spans="1:95" s="30" customFormat="1" x14ac:dyDescent="0.2">
      <c r="A230" s="119"/>
      <c r="B230" s="100"/>
      <c r="C230" s="120"/>
      <c r="D230" s="122"/>
      <c r="E230" s="37" t="s">
        <v>73</v>
      </c>
      <c r="F230" s="37">
        <v>16</v>
      </c>
      <c r="G230" s="37">
        <v>2018</v>
      </c>
      <c r="H230" s="37" t="s">
        <v>73</v>
      </c>
      <c r="I230" s="37">
        <v>16</v>
      </c>
      <c r="J230" s="37">
        <v>2023</v>
      </c>
      <c r="K230" s="37" t="s">
        <v>83</v>
      </c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</row>
    <row r="231" spans="1:95" s="30" customFormat="1" x14ac:dyDescent="0.2">
      <c r="A231" s="110" t="s">
        <v>150</v>
      </c>
      <c r="B231" s="100"/>
      <c r="C231" s="112">
        <v>234</v>
      </c>
      <c r="D231" s="114">
        <v>1</v>
      </c>
      <c r="E231" s="37" t="s">
        <v>89</v>
      </c>
      <c r="F231" s="37">
        <v>22</v>
      </c>
      <c r="G231" s="37">
        <v>2011</v>
      </c>
      <c r="H231" s="37" t="s">
        <v>89</v>
      </c>
      <c r="I231" s="37">
        <v>22</v>
      </c>
      <c r="J231" s="37">
        <v>2016</v>
      </c>
      <c r="K231" s="37" t="s">
        <v>83</v>
      </c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</row>
    <row r="232" spans="1:95" s="30" customFormat="1" x14ac:dyDescent="0.2">
      <c r="A232" s="118"/>
      <c r="B232" s="100"/>
      <c r="C232" s="113"/>
      <c r="D232" s="121"/>
      <c r="E232" s="37" t="s">
        <v>79</v>
      </c>
      <c r="F232" s="37">
        <v>20</v>
      </c>
      <c r="G232" s="37">
        <v>2016</v>
      </c>
      <c r="H232" s="37" t="s">
        <v>79</v>
      </c>
      <c r="I232" s="37">
        <v>19</v>
      </c>
      <c r="J232" s="37">
        <v>2021</v>
      </c>
      <c r="K232" s="37" t="s">
        <v>83</v>
      </c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</row>
    <row r="233" spans="1:95" s="30" customFormat="1" x14ac:dyDescent="0.2">
      <c r="A233" s="119"/>
      <c r="B233" s="100"/>
      <c r="C233" s="120"/>
      <c r="D233" s="122"/>
      <c r="E233" s="37" t="s">
        <v>68</v>
      </c>
      <c r="F233" s="37">
        <v>25</v>
      </c>
      <c r="G233" s="37">
        <v>2020</v>
      </c>
      <c r="H233" s="37" t="s">
        <v>68</v>
      </c>
      <c r="I233" s="37">
        <v>25</v>
      </c>
      <c r="J233" s="37">
        <v>2025</v>
      </c>
      <c r="K233" s="37" t="s">
        <v>83</v>
      </c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</row>
    <row r="234" spans="1:95" s="30" customFormat="1" ht="12.75" customHeight="1" x14ac:dyDescent="0.2">
      <c r="A234" s="126" t="s">
        <v>141</v>
      </c>
      <c r="B234" s="100"/>
      <c r="C234" s="112">
        <v>510</v>
      </c>
      <c r="D234" s="114">
        <v>1</v>
      </c>
      <c r="E234" s="37" t="s">
        <v>99</v>
      </c>
      <c r="F234" s="37">
        <v>28</v>
      </c>
      <c r="G234" s="37">
        <v>2009</v>
      </c>
      <c r="H234" s="37" t="s">
        <v>99</v>
      </c>
      <c r="I234" s="37">
        <v>27</v>
      </c>
      <c r="J234" s="37">
        <v>2014</v>
      </c>
      <c r="K234" s="37" t="s">
        <v>87</v>
      </c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</row>
    <row r="235" spans="1:95" s="30" customFormat="1" ht="12" customHeight="1" x14ac:dyDescent="0.2">
      <c r="A235" s="127"/>
      <c r="B235" s="100"/>
      <c r="C235" s="113"/>
      <c r="D235" s="121"/>
      <c r="E235" s="37" t="s">
        <v>81</v>
      </c>
      <c r="F235" s="37">
        <v>28</v>
      </c>
      <c r="G235" s="37">
        <v>2015</v>
      </c>
      <c r="H235" s="37" t="s">
        <v>81</v>
      </c>
      <c r="I235" s="37">
        <v>28</v>
      </c>
      <c r="J235" s="37">
        <v>2020</v>
      </c>
      <c r="K235" s="37" t="s">
        <v>87</v>
      </c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</row>
    <row r="236" spans="1:95" s="30" customFormat="1" x14ac:dyDescent="0.2">
      <c r="A236" s="128"/>
      <c r="B236" s="100"/>
      <c r="C236" s="120"/>
      <c r="D236" s="122"/>
      <c r="E236" s="37" t="s">
        <v>79</v>
      </c>
      <c r="F236" s="37">
        <v>3</v>
      </c>
      <c r="G236" s="37">
        <v>2024</v>
      </c>
      <c r="H236" s="37" t="s">
        <v>79</v>
      </c>
      <c r="I236" s="37">
        <v>2</v>
      </c>
      <c r="J236" s="37">
        <v>2029</v>
      </c>
      <c r="K236" s="37" t="s">
        <v>87</v>
      </c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</row>
    <row r="237" spans="1:95" s="30" customFormat="1" ht="12.75" customHeight="1" x14ac:dyDescent="0.2">
      <c r="A237" s="110" t="s">
        <v>152</v>
      </c>
      <c r="B237" s="100"/>
      <c r="C237" s="112">
        <v>88</v>
      </c>
      <c r="D237" s="114">
        <v>1</v>
      </c>
      <c r="E237" s="37" t="s">
        <v>78</v>
      </c>
      <c r="F237" s="37">
        <v>31</v>
      </c>
      <c r="G237" s="37">
        <v>2014</v>
      </c>
      <c r="H237" s="37" t="s">
        <v>78</v>
      </c>
      <c r="I237" s="37">
        <v>31</v>
      </c>
      <c r="J237" s="37">
        <v>2019</v>
      </c>
      <c r="K237" s="37" t="s">
        <v>84</v>
      </c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</row>
    <row r="238" spans="1:95" s="30" customFormat="1" x14ac:dyDescent="0.2">
      <c r="A238" s="119"/>
      <c r="B238" s="100"/>
      <c r="C238" s="120"/>
      <c r="D238" s="122"/>
      <c r="E238" s="37" t="s">
        <v>79</v>
      </c>
      <c r="F238" s="37">
        <v>20</v>
      </c>
      <c r="G238" s="37">
        <v>2019</v>
      </c>
      <c r="H238" s="37" t="s">
        <v>79</v>
      </c>
      <c r="I238" s="37">
        <v>19</v>
      </c>
      <c r="J238" s="37">
        <v>2024</v>
      </c>
      <c r="K238" s="37" t="s">
        <v>84</v>
      </c>
      <c r="L238" s="88" t="s">
        <v>282</v>
      </c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</row>
    <row r="239" spans="1:95" s="30" customFormat="1" x14ac:dyDescent="0.2">
      <c r="A239" s="82" t="s">
        <v>233</v>
      </c>
      <c r="B239" s="100"/>
      <c r="C239" s="97">
        <v>160</v>
      </c>
      <c r="D239" s="100">
        <v>1</v>
      </c>
      <c r="E239" s="37" t="s">
        <v>72</v>
      </c>
      <c r="F239" s="37">
        <v>4</v>
      </c>
      <c r="G239" s="37">
        <v>2023</v>
      </c>
      <c r="H239" s="37" t="s">
        <v>72</v>
      </c>
      <c r="I239" s="37">
        <v>3</v>
      </c>
      <c r="J239" s="37">
        <v>2028</v>
      </c>
      <c r="K239" s="37" t="s">
        <v>84</v>
      </c>
      <c r="L239" s="88" t="s">
        <v>281</v>
      </c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</row>
    <row r="240" spans="1:95" s="30" customFormat="1" x14ac:dyDescent="0.2">
      <c r="A240" s="110" t="s">
        <v>123</v>
      </c>
      <c r="B240" s="100"/>
      <c r="C240" s="112">
        <v>328</v>
      </c>
      <c r="D240" s="114">
        <v>1</v>
      </c>
      <c r="E240" s="37" t="s">
        <v>89</v>
      </c>
      <c r="F240" s="37">
        <v>17</v>
      </c>
      <c r="G240" s="37">
        <v>2009</v>
      </c>
      <c r="H240" s="37" t="s">
        <v>89</v>
      </c>
      <c r="I240" s="37">
        <v>17</v>
      </c>
      <c r="J240" s="37">
        <v>2014</v>
      </c>
      <c r="K240" s="37" t="s">
        <v>82</v>
      </c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</row>
    <row r="241" spans="1:95" s="30" customFormat="1" x14ac:dyDescent="0.2">
      <c r="A241" s="118"/>
      <c r="B241" s="100"/>
      <c r="C241" s="113"/>
      <c r="D241" s="121"/>
      <c r="E241" s="37" t="s">
        <v>68</v>
      </c>
      <c r="F241" s="37">
        <v>4</v>
      </c>
      <c r="G241" s="37">
        <v>2014</v>
      </c>
      <c r="H241" s="37" t="s">
        <v>68</v>
      </c>
      <c r="I241" s="37">
        <v>4</v>
      </c>
      <c r="J241" s="37">
        <v>2019</v>
      </c>
      <c r="K241" s="37" t="s">
        <v>82</v>
      </c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</row>
    <row r="242" spans="1:95" s="30" customFormat="1" x14ac:dyDescent="0.2">
      <c r="A242" s="119"/>
      <c r="B242" s="100"/>
      <c r="C242" s="120"/>
      <c r="D242" s="122"/>
      <c r="E242" s="37" t="s">
        <v>70</v>
      </c>
      <c r="F242" s="37">
        <v>18</v>
      </c>
      <c r="G242" s="37">
        <v>2020</v>
      </c>
      <c r="H242" s="37" t="s">
        <v>70</v>
      </c>
      <c r="I242" s="37">
        <v>18</v>
      </c>
      <c r="J242" s="37">
        <v>2025</v>
      </c>
      <c r="K242" s="37" t="s">
        <v>82</v>
      </c>
      <c r="L242" s="88" t="s">
        <v>282</v>
      </c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</row>
    <row r="243" spans="1:95" s="30" customFormat="1" x14ac:dyDescent="0.2">
      <c r="A243" s="78" t="s">
        <v>285</v>
      </c>
      <c r="B243" s="29">
        <v>5</v>
      </c>
      <c r="C243" s="86">
        <v>1048</v>
      </c>
      <c r="D243" s="41">
        <v>5</v>
      </c>
      <c r="E243" s="41"/>
      <c r="F243" s="41"/>
      <c r="G243" s="41"/>
      <c r="H243" s="41"/>
      <c r="I243" s="41"/>
      <c r="J243" s="41"/>
      <c r="K243" s="41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</row>
    <row r="244" spans="1:95" s="30" customFormat="1" x14ac:dyDescent="0.2">
      <c r="A244" s="110" t="s">
        <v>162</v>
      </c>
      <c r="B244" s="100"/>
      <c r="C244" s="112">
        <v>472</v>
      </c>
      <c r="D244" s="114">
        <v>1</v>
      </c>
      <c r="E244" s="37" t="s">
        <v>79</v>
      </c>
      <c r="F244" s="37">
        <v>27</v>
      </c>
      <c r="G244" s="37">
        <v>2013</v>
      </c>
      <c r="H244" s="37" t="s">
        <v>79</v>
      </c>
      <c r="I244" s="37">
        <v>26</v>
      </c>
      <c r="J244" s="37">
        <v>2018</v>
      </c>
      <c r="K244" s="37" t="s">
        <v>80</v>
      </c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</row>
    <row r="245" spans="1:95" s="30" customFormat="1" x14ac:dyDescent="0.2">
      <c r="A245" s="118"/>
      <c r="B245" s="100"/>
      <c r="C245" s="113"/>
      <c r="D245" s="121"/>
      <c r="E245" s="37" t="s">
        <v>68</v>
      </c>
      <c r="F245" s="37">
        <v>14</v>
      </c>
      <c r="G245" s="37">
        <v>2018</v>
      </c>
      <c r="H245" s="37" t="s">
        <v>68</v>
      </c>
      <c r="I245" s="37">
        <v>13</v>
      </c>
      <c r="J245" s="37">
        <v>2023</v>
      </c>
      <c r="K245" s="37" t="s">
        <v>80</v>
      </c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</row>
    <row r="246" spans="1:95" s="30" customFormat="1" x14ac:dyDescent="0.2">
      <c r="A246" s="123"/>
      <c r="B246" s="100"/>
      <c r="C246" s="120"/>
      <c r="D246" s="122"/>
      <c r="E246" s="37" t="s">
        <v>72</v>
      </c>
      <c r="F246" s="37">
        <v>15</v>
      </c>
      <c r="G246" s="37">
        <v>2024</v>
      </c>
      <c r="H246" s="37" t="s">
        <v>72</v>
      </c>
      <c r="I246" s="37">
        <v>14</v>
      </c>
      <c r="J246" s="37">
        <v>2029</v>
      </c>
      <c r="K246" s="37" t="s">
        <v>80</v>
      </c>
      <c r="L246" s="88" t="s">
        <v>281</v>
      </c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</row>
    <row r="247" spans="1:95" s="30" customFormat="1" x14ac:dyDescent="0.2">
      <c r="A247" s="110" t="s">
        <v>150</v>
      </c>
      <c r="B247" s="100"/>
      <c r="C247" s="112">
        <v>133</v>
      </c>
      <c r="D247" s="114">
        <v>1</v>
      </c>
      <c r="E247" s="37" t="s">
        <v>68</v>
      </c>
      <c r="F247" s="37">
        <v>4</v>
      </c>
      <c r="G247" s="37">
        <v>2012</v>
      </c>
      <c r="H247" s="37" t="s">
        <v>68</v>
      </c>
      <c r="I247" s="37">
        <v>4</v>
      </c>
      <c r="J247" s="37">
        <v>2017</v>
      </c>
      <c r="K247" s="37" t="s">
        <v>83</v>
      </c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</row>
    <row r="248" spans="1:95" s="30" customFormat="1" x14ac:dyDescent="0.2">
      <c r="A248" s="118"/>
      <c r="B248" s="100"/>
      <c r="C248" s="113"/>
      <c r="D248" s="121"/>
      <c r="E248" s="37" t="s">
        <v>99</v>
      </c>
      <c r="F248" s="37">
        <v>18</v>
      </c>
      <c r="G248" s="37">
        <v>2017</v>
      </c>
      <c r="H248" s="37" t="s">
        <v>99</v>
      </c>
      <c r="I248" s="37">
        <v>18</v>
      </c>
      <c r="J248" s="37">
        <v>2022</v>
      </c>
      <c r="K248" s="37" t="s">
        <v>83</v>
      </c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</row>
    <row r="249" spans="1:95" s="30" customFormat="1" x14ac:dyDescent="0.2">
      <c r="A249" s="119"/>
      <c r="B249" s="100"/>
      <c r="C249" s="120"/>
      <c r="D249" s="122"/>
      <c r="E249" s="37" t="s">
        <v>79</v>
      </c>
      <c r="F249" s="37">
        <v>26</v>
      </c>
      <c r="G249" s="37">
        <v>2023</v>
      </c>
      <c r="H249" s="37" t="s">
        <v>79</v>
      </c>
      <c r="I249" s="37">
        <v>25</v>
      </c>
      <c r="J249" s="37">
        <v>2028</v>
      </c>
      <c r="K249" s="37" t="s">
        <v>83</v>
      </c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</row>
    <row r="250" spans="1:95" s="42" customFormat="1" x14ac:dyDescent="0.2">
      <c r="A250" s="110" t="s">
        <v>141</v>
      </c>
      <c r="B250" s="100"/>
      <c r="C250" s="112">
        <v>326</v>
      </c>
      <c r="D250" s="114">
        <v>1</v>
      </c>
      <c r="E250" s="37" t="s">
        <v>79</v>
      </c>
      <c r="F250" s="37">
        <v>29</v>
      </c>
      <c r="G250" s="37">
        <v>2017</v>
      </c>
      <c r="H250" s="37" t="s">
        <v>79</v>
      </c>
      <c r="I250" s="37">
        <v>28</v>
      </c>
      <c r="J250" s="37">
        <v>2022</v>
      </c>
      <c r="K250" s="37" t="s">
        <v>87</v>
      </c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  <c r="BM250" s="30"/>
      <c r="BN250" s="30"/>
      <c r="BO250" s="30"/>
      <c r="BP250" s="30"/>
      <c r="BQ250" s="30"/>
      <c r="BR250" s="30"/>
      <c r="BS250" s="30"/>
      <c r="BT250" s="30"/>
      <c r="BU250" s="30"/>
      <c r="BV250" s="30"/>
      <c r="BW250" s="30"/>
      <c r="BX250" s="30"/>
      <c r="BY250" s="30"/>
      <c r="BZ250" s="30"/>
      <c r="CA250" s="30"/>
      <c r="CB250" s="30"/>
      <c r="CC250" s="30"/>
      <c r="CD250" s="30"/>
      <c r="CE250" s="30"/>
      <c r="CF250" s="30"/>
      <c r="CG250" s="30"/>
      <c r="CH250" s="30"/>
      <c r="CI250" s="30"/>
      <c r="CJ250" s="30"/>
      <c r="CK250" s="30"/>
      <c r="CL250" s="30"/>
      <c r="CM250" s="30"/>
      <c r="CN250" s="30"/>
      <c r="CO250" s="30"/>
      <c r="CP250" s="30"/>
      <c r="CQ250" s="30"/>
    </row>
    <row r="251" spans="1:95" s="42" customFormat="1" x14ac:dyDescent="0.2">
      <c r="A251" s="119"/>
      <c r="B251" s="100"/>
      <c r="C251" s="120"/>
      <c r="D251" s="122"/>
      <c r="E251" s="37" t="s">
        <v>70</v>
      </c>
      <c r="F251" s="37">
        <v>20</v>
      </c>
      <c r="G251" s="37">
        <v>2023</v>
      </c>
      <c r="H251" s="37" t="s">
        <v>70</v>
      </c>
      <c r="I251" s="37">
        <v>19</v>
      </c>
      <c r="J251" s="37">
        <v>2028</v>
      </c>
      <c r="K251" s="37" t="s">
        <v>87</v>
      </c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  <c r="BH251" s="30"/>
      <c r="BI251" s="30"/>
      <c r="BJ251" s="30"/>
      <c r="BK251" s="30"/>
      <c r="BL251" s="30"/>
      <c r="BM251" s="30"/>
      <c r="BN251" s="30"/>
      <c r="BO251" s="30"/>
      <c r="BP251" s="30"/>
      <c r="BQ251" s="30"/>
      <c r="BR251" s="30"/>
      <c r="BS251" s="30"/>
      <c r="BT251" s="30"/>
      <c r="BU251" s="30"/>
      <c r="BV251" s="30"/>
      <c r="BW251" s="30"/>
      <c r="BX251" s="30"/>
      <c r="BY251" s="30"/>
      <c r="BZ251" s="30"/>
      <c r="CA251" s="30"/>
      <c r="CB251" s="30"/>
      <c r="CC251" s="30"/>
      <c r="CD251" s="30"/>
      <c r="CE251" s="30"/>
      <c r="CF251" s="30"/>
      <c r="CG251" s="30"/>
      <c r="CH251" s="30"/>
      <c r="CI251" s="30"/>
      <c r="CJ251" s="30"/>
      <c r="CK251" s="30"/>
      <c r="CL251" s="30"/>
      <c r="CM251" s="30"/>
      <c r="CN251" s="30"/>
      <c r="CO251" s="30"/>
      <c r="CP251" s="30"/>
      <c r="CQ251" s="30"/>
    </row>
    <row r="252" spans="1:95" s="42" customFormat="1" ht="12.75" customHeight="1" x14ac:dyDescent="0.2">
      <c r="A252" s="110" t="s">
        <v>152</v>
      </c>
      <c r="B252" s="100"/>
      <c r="C252" s="112">
        <v>42</v>
      </c>
      <c r="D252" s="114">
        <v>1</v>
      </c>
      <c r="E252" s="37" t="s">
        <v>90</v>
      </c>
      <c r="F252" s="37">
        <v>21</v>
      </c>
      <c r="G252" s="37">
        <v>2013</v>
      </c>
      <c r="H252" s="37" t="s">
        <v>90</v>
      </c>
      <c r="I252" s="37">
        <v>21</v>
      </c>
      <c r="J252" s="37">
        <v>2018</v>
      </c>
      <c r="K252" s="37" t="s">
        <v>84</v>
      </c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  <c r="BH252" s="30"/>
      <c r="BI252" s="30"/>
      <c r="BJ252" s="30"/>
      <c r="BK252" s="30"/>
      <c r="BL252" s="30"/>
      <c r="BM252" s="30"/>
      <c r="BN252" s="30"/>
      <c r="BO252" s="30"/>
      <c r="BP252" s="30"/>
      <c r="BQ252" s="30"/>
      <c r="BR252" s="30"/>
      <c r="BS252" s="30"/>
      <c r="BT252" s="30"/>
      <c r="BU252" s="30"/>
      <c r="BV252" s="30"/>
      <c r="BW252" s="30"/>
      <c r="BX252" s="30"/>
      <c r="BY252" s="30"/>
      <c r="BZ252" s="30"/>
      <c r="CA252" s="30"/>
      <c r="CB252" s="30"/>
      <c r="CC252" s="30"/>
      <c r="CD252" s="30"/>
      <c r="CE252" s="30"/>
      <c r="CF252" s="30"/>
      <c r="CG252" s="30"/>
      <c r="CH252" s="30"/>
      <c r="CI252" s="30"/>
      <c r="CJ252" s="30"/>
      <c r="CK252" s="30"/>
      <c r="CL252" s="30"/>
      <c r="CM252" s="30"/>
      <c r="CN252" s="30"/>
      <c r="CO252" s="30"/>
      <c r="CP252" s="30"/>
      <c r="CQ252" s="30"/>
    </row>
    <row r="253" spans="1:95" s="42" customFormat="1" ht="12.75" customHeight="1" x14ac:dyDescent="0.2">
      <c r="A253" s="119"/>
      <c r="B253" s="100"/>
      <c r="C253" s="120"/>
      <c r="D253" s="122"/>
      <c r="E253" s="37" t="s">
        <v>89</v>
      </c>
      <c r="F253" s="37">
        <v>10</v>
      </c>
      <c r="G253" s="37">
        <v>2019</v>
      </c>
      <c r="H253" s="37" t="s">
        <v>89</v>
      </c>
      <c r="I253" s="37">
        <v>9</v>
      </c>
      <c r="J253" s="37">
        <v>2024</v>
      </c>
      <c r="K253" s="37" t="s">
        <v>84</v>
      </c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  <c r="BH253" s="30"/>
      <c r="BI253" s="30"/>
      <c r="BJ253" s="30"/>
      <c r="BK253" s="30"/>
      <c r="BL253" s="30"/>
      <c r="BM253" s="30"/>
      <c r="BN253" s="30"/>
      <c r="BO253" s="30"/>
      <c r="BP253" s="30"/>
      <c r="BQ253" s="30"/>
      <c r="BR253" s="30"/>
      <c r="BS253" s="30"/>
      <c r="BT253" s="30"/>
      <c r="BU253" s="30"/>
      <c r="BV253" s="30"/>
      <c r="BW253" s="30"/>
      <c r="BX253" s="30"/>
      <c r="BY253" s="30"/>
      <c r="BZ253" s="30"/>
      <c r="CA253" s="30"/>
      <c r="CB253" s="30"/>
      <c r="CC253" s="30"/>
      <c r="CD253" s="30"/>
      <c r="CE253" s="30"/>
      <c r="CF253" s="30"/>
      <c r="CG253" s="30"/>
      <c r="CH253" s="30"/>
      <c r="CI253" s="30"/>
      <c r="CJ253" s="30"/>
      <c r="CK253" s="30"/>
      <c r="CL253" s="30"/>
      <c r="CM253" s="30"/>
      <c r="CN253" s="30"/>
      <c r="CO253" s="30"/>
      <c r="CP253" s="30"/>
      <c r="CQ253" s="30"/>
    </row>
    <row r="254" spans="1:95" s="30" customFormat="1" x14ac:dyDescent="0.2">
      <c r="A254" s="82" t="s">
        <v>280</v>
      </c>
      <c r="B254" s="100"/>
      <c r="C254" s="84">
        <v>75</v>
      </c>
      <c r="D254" s="37">
        <v>1</v>
      </c>
      <c r="E254" s="37" t="s">
        <v>79</v>
      </c>
      <c r="F254" s="37">
        <v>5</v>
      </c>
      <c r="G254" s="37">
        <v>2021</v>
      </c>
      <c r="H254" s="37" t="s">
        <v>79</v>
      </c>
      <c r="I254" s="37">
        <v>4</v>
      </c>
      <c r="J254" s="37">
        <v>2026</v>
      </c>
      <c r="K254" s="37" t="s">
        <v>102</v>
      </c>
      <c r="L254" s="88" t="s">
        <v>281</v>
      </c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</row>
    <row r="255" spans="1:95" s="30" customFormat="1" ht="12" customHeight="1" x14ac:dyDescent="0.2">
      <c r="A255" s="78" t="s">
        <v>286</v>
      </c>
      <c r="B255" s="29">
        <v>5</v>
      </c>
      <c r="C255" s="86">
        <v>647</v>
      </c>
      <c r="D255" s="41">
        <v>4</v>
      </c>
      <c r="E255" s="41"/>
      <c r="F255" s="41"/>
      <c r="G255" s="41"/>
      <c r="H255" s="41"/>
      <c r="I255" s="41"/>
      <c r="J255" s="41"/>
      <c r="K255" s="41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</row>
    <row r="256" spans="1:95" s="30" customFormat="1" x14ac:dyDescent="0.2">
      <c r="A256" s="110" t="s">
        <v>270</v>
      </c>
      <c r="B256" s="100"/>
      <c r="C256" s="112">
        <v>189</v>
      </c>
      <c r="D256" s="114">
        <v>1</v>
      </c>
      <c r="E256" s="37" t="s">
        <v>94</v>
      </c>
      <c r="F256" s="37">
        <v>28</v>
      </c>
      <c r="G256" s="37">
        <v>2013</v>
      </c>
      <c r="H256" s="37" t="s">
        <v>94</v>
      </c>
      <c r="I256" s="37">
        <v>27</v>
      </c>
      <c r="J256" s="37">
        <v>2018</v>
      </c>
      <c r="K256" s="37" t="s">
        <v>80</v>
      </c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</row>
    <row r="257" spans="1:95" s="30" customFormat="1" x14ac:dyDescent="0.2">
      <c r="A257" s="119"/>
      <c r="B257" s="100"/>
      <c r="C257" s="120"/>
      <c r="D257" s="122"/>
      <c r="E257" s="37" t="s">
        <v>72</v>
      </c>
      <c r="F257" s="37">
        <v>27</v>
      </c>
      <c r="G257" s="37">
        <v>2018</v>
      </c>
      <c r="H257" s="37" t="s">
        <v>72</v>
      </c>
      <c r="I257" s="37">
        <v>26</v>
      </c>
      <c r="J257" s="37">
        <v>2023</v>
      </c>
      <c r="K257" s="37" t="s">
        <v>80</v>
      </c>
      <c r="L257" s="88" t="s">
        <v>281</v>
      </c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</row>
    <row r="258" spans="1:95" s="30" customFormat="1" x14ac:dyDescent="0.2">
      <c r="A258" s="110" t="s">
        <v>160</v>
      </c>
      <c r="B258" s="100"/>
      <c r="C258" s="112">
        <v>76</v>
      </c>
      <c r="D258" s="114">
        <v>1</v>
      </c>
      <c r="E258" s="37" t="s">
        <v>73</v>
      </c>
      <c r="F258" s="37">
        <v>26</v>
      </c>
      <c r="G258" s="37">
        <v>2014</v>
      </c>
      <c r="H258" s="37" t="s">
        <v>73</v>
      </c>
      <c r="I258" s="37">
        <v>26</v>
      </c>
      <c r="J258" s="37">
        <v>2019</v>
      </c>
      <c r="K258" s="37" t="s">
        <v>69</v>
      </c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</row>
    <row r="259" spans="1:95" s="30" customFormat="1" x14ac:dyDescent="0.2">
      <c r="A259" s="123"/>
      <c r="B259" s="100"/>
      <c r="C259" s="120"/>
      <c r="D259" s="122"/>
      <c r="E259" s="37" t="s">
        <v>99</v>
      </c>
      <c r="F259" s="37">
        <v>29</v>
      </c>
      <c r="G259" s="37">
        <v>2021</v>
      </c>
      <c r="H259" s="37" t="s">
        <v>99</v>
      </c>
      <c r="I259" s="37">
        <v>29</v>
      </c>
      <c r="J259" s="37">
        <v>2026</v>
      </c>
      <c r="K259" s="37" t="s">
        <v>69</v>
      </c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</row>
    <row r="260" spans="1:95" s="42" customFormat="1" x14ac:dyDescent="0.2">
      <c r="A260" s="110" t="s">
        <v>159</v>
      </c>
      <c r="B260" s="100"/>
      <c r="C260" s="112">
        <v>247</v>
      </c>
      <c r="D260" s="114">
        <v>1</v>
      </c>
      <c r="E260" s="37" t="s">
        <v>79</v>
      </c>
      <c r="F260" s="37">
        <v>17</v>
      </c>
      <c r="G260" s="37">
        <v>2017</v>
      </c>
      <c r="H260" s="37" t="s">
        <v>79</v>
      </c>
      <c r="I260" s="37">
        <v>17</v>
      </c>
      <c r="J260" s="37">
        <v>2022</v>
      </c>
      <c r="K260" s="37" t="s">
        <v>102</v>
      </c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  <c r="BH260" s="30"/>
      <c r="BI260" s="30"/>
      <c r="BJ260" s="30"/>
      <c r="BK260" s="30"/>
      <c r="BL260" s="30"/>
      <c r="BM260" s="30"/>
      <c r="BN260" s="30"/>
      <c r="BO260" s="30"/>
      <c r="BP260" s="30"/>
      <c r="BQ260" s="30"/>
      <c r="BR260" s="30"/>
      <c r="BS260" s="30"/>
      <c r="BT260" s="30"/>
      <c r="BU260" s="30"/>
      <c r="BV260" s="30"/>
      <c r="BW260" s="30"/>
      <c r="BX260" s="30"/>
      <c r="BY260" s="30"/>
      <c r="BZ260" s="30"/>
      <c r="CA260" s="30"/>
      <c r="CB260" s="30"/>
      <c r="CC260" s="30"/>
      <c r="CD260" s="30"/>
      <c r="CE260" s="30"/>
      <c r="CF260" s="30"/>
      <c r="CG260" s="30"/>
      <c r="CH260" s="30"/>
      <c r="CI260" s="30"/>
      <c r="CJ260" s="30"/>
      <c r="CK260" s="30"/>
      <c r="CL260" s="30"/>
      <c r="CM260" s="30"/>
      <c r="CN260" s="30"/>
      <c r="CO260" s="30"/>
      <c r="CP260" s="30"/>
      <c r="CQ260" s="30"/>
    </row>
    <row r="261" spans="1:95" s="42" customFormat="1" x14ac:dyDescent="0.2">
      <c r="A261" s="123"/>
      <c r="B261" s="100"/>
      <c r="C261" s="120"/>
      <c r="D261" s="122"/>
      <c r="E261" s="37" t="s">
        <v>202</v>
      </c>
      <c r="F261" s="37">
        <v>12</v>
      </c>
      <c r="G261" s="37">
        <v>2022</v>
      </c>
      <c r="H261" s="37" t="s">
        <v>202</v>
      </c>
      <c r="I261" s="37">
        <v>11</v>
      </c>
      <c r="J261" s="37">
        <v>2027</v>
      </c>
      <c r="K261" s="37" t="s">
        <v>102</v>
      </c>
      <c r="L261" s="88" t="s">
        <v>282</v>
      </c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  <c r="BI261" s="30"/>
      <c r="BJ261" s="30"/>
      <c r="BK261" s="30"/>
      <c r="BL261" s="30"/>
      <c r="BM261" s="30"/>
      <c r="BN261" s="30"/>
      <c r="BO261" s="30"/>
      <c r="BP261" s="30"/>
      <c r="BQ261" s="30"/>
      <c r="BR261" s="30"/>
      <c r="BS261" s="30"/>
      <c r="BT261" s="30"/>
      <c r="BU261" s="30"/>
      <c r="BV261" s="30"/>
      <c r="BW261" s="30"/>
      <c r="BX261" s="30"/>
      <c r="BY261" s="30"/>
      <c r="BZ261" s="30"/>
      <c r="CA261" s="30"/>
      <c r="CB261" s="30"/>
      <c r="CC261" s="30"/>
      <c r="CD261" s="30"/>
      <c r="CE261" s="30"/>
      <c r="CF261" s="30"/>
      <c r="CG261" s="30"/>
      <c r="CH261" s="30"/>
      <c r="CI261" s="30"/>
      <c r="CJ261" s="30"/>
      <c r="CK261" s="30"/>
      <c r="CL261" s="30"/>
      <c r="CM261" s="30"/>
      <c r="CN261" s="30"/>
      <c r="CO261" s="30"/>
      <c r="CP261" s="30"/>
      <c r="CQ261" s="30"/>
    </row>
    <row r="262" spans="1:95" s="30" customFormat="1" x14ac:dyDescent="0.2">
      <c r="A262" s="110" t="s">
        <v>280</v>
      </c>
      <c r="B262" s="100"/>
      <c r="C262" s="112">
        <v>135</v>
      </c>
      <c r="D262" s="114">
        <v>1</v>
      </c>
      <c r="E262" s="37" t="s">
        <v>68</v>
      </c>
      <c r="F262" s="37">
        <v>6</v>
      </c>
      <c r="G262" s="37">
        <v>2012</v>
      </c>
      <c r="H262" s="37" t="s">
        <v>68</v>
      </c>
      <c r="I262" s="37">
        <v>5</v>
      </c>
      <c r="J262" s="37">
        <v>2017</v>
      </c>
      <c r="K262" s="37" t="s">
        <v>102</v>
      </c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</row>
    <row r="263" spans="1:95" s="30" customFormat="1" x14ac:dyDescent="0.2">
      <c r="A263" s="118"/>
      <c r="B263" s="100"/>
      <c r="C263" s="113"/>
      <c r="D263" s="121"/>
      <c r="E263" s="37" t="s">
        <v>90</v>
      </c>
      <c r="F263" s="37">
        <v>26</v>
      </c>
      <c r="G263" s="37">
        <v>2017</v>
      </c>
      <c r="H263" s="37" t="s">
        <v>90</v>
      </c>
      <c r="I263" s="37">
        <v>26</v>
      </c>
      <c r="J263" s="37">
        <v>2022</v>
      </c>
      <c r="K263" s="37" t="s">
        <v>102</v>
      </c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</row>
    <row r="264" spans="1:95" s="30" customFormat="1" x14ac:dyDescent="0.2">
      <c r="A264" s="123"/>
      <c r="B264" s="100"/>
      <c r="C264" s="120"/>
      <c r="D264" s="122"/>
      <c r="E264" s="37" t="s">
        <v>86</v>
      </c>
      <c r="F264" s="37">
        <v>14</v>
      </c>
      <c r="G264" s="37">
        <v>2024</v>
      </c>
      <c r="H264" s="37" t="s">
        <v>86</v>
      </c>
      <c r="I264" s="37">
        <v>13</v>
      </c>
      <c r="J264" s="37">
        <v>2029</v>
      </c>
      <c r="K264" s="37" t="s">
        <v>102</v>
      </c>
      <c r="L264" s="88" t="s">
        <v>281</v>
      </c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</row>
    <row r="265" spans="1:95" s="30" customFormat="1" x14ac:dyDescent="0.2">
      <c r="A265" s="78" t="s">
        <v>287</v>
      </c>
      <c r="B265" s="29">
        <v>9</v>
      </c>
      <c r="C265" s="86">
        <v>4425</v>
      </c>
      <c r="D265" s="41">
        <v>8</v>
      </c>
      <c r="E265" s="41"/>
      <c r="F265" s="41"/>
      <c r="G265" s="41"/>
      <c r="H265" s="41"/>
      <c r="I265" s="41"/>
      <c r="J265" s="41"/>
      <c r="K265" s="41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</row>
    <row r="266" spans="1:95" s="30" customFormat="1" x14ac:dyDescent="0.2">
      <c r="A266" s="110" t="s">
        <v>124</v>
      </c>
      <c r="B266" s="100"/>
      <c r="C266" s="112">
        <v>615</v>
      </c>
      <c r="D266" s="114">
        <v>1</v>
      </c>
      <c r="E266" s="37" t="s">
        <v>73</v>
      </c>
      <c r="F266" s="37">
        <v>3</v>
      </c>
      <c r="G266" s="37">
        <v>2009</v>
      </c>
      <c r="H266" s="37" t="s">
        <v>73</v>
      </c>
      <c r="I266" s="37">
        <v>3</v>
      </c>
      <c r="J266" s="37">
        <v>2014</v>
      </c>
      <c r="K266" s="37" t="s">
        <v>83</v>
      </c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</row>
    <row r="267" spans="1:95" s="30" customFormat="1" x14ac:dyDescent="0.2">
      <c r="A267" s="111"/>
      <c r="B267" s="100"/>
      <c r="C267" s="113"/>
      <c r="D267" s="121"/>
      <c r="E267" s="37" t="s">
        <v>68</v>
      </c>
      <c r="F267" s="37">
        <v>22</v>
      </c>
      <c r="G267" s="37">
        <v>2014</v>
      </c>
      <c r="H267" s="37" t="s">
        <v>68</v>
      </c>
      <c r="I267" s="37">
        <v>22</v>
      </c>
      <c r="J267" s="37">
        <v>2019</v>
      </c>
      <c r="K267" s="37" t="s">
        <v>83</v>
      </c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</row>
    <row r="268" spans="1:95" s="30" customFormat="1" x14ac:dyDescent="0.2">
      <c r="A268" s="119"/>
      <c r="B268" s="100"/>
      <c r="C268" s="120"/>
      <c r="D268" s="122"/>
      <c r="E268" s="37" t="s">
        <v>90</v>
      </c>
      <c r="F268" s="37">
        <v>16</v>
      </c>
      <c r="G268" s="37">
        <v>2019</v>
      </c>
      <c r="H268" s="37" t="s">
        <v>90</v>
      </c>
      <c r="I268" s="37">
        <v>15</v>
      </c>
      <c r="J268" s="37">
        <v>2024</v>
      </c>
      <c r="K268" s="37" t="s">
        <v>83</v>
      </c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</row>
    <row r="269" spans="1:95" s="30" customFormat="1" ht="12" customHeight="1" x14ac:dyDescent="0.2">
      <c r="A269" s="110" t="s">
        <v>151</v>
      </c>
      <c r="B269" s="100"/>
      <c r="C269" s="112">
        <v>382</v>
      </c>
      <c r="D269" s="114">
        <v>1</v>
      </c>
      <c r="E269" s="37" t="s">
        <v>94</v>
      </c>
      <c r="F269" s="37">
        <v>11</v>
      </c>
      <c r="G269" s="37">
        <v>2008</v>
      </c>
      <c r="H269" s="37" t="s">
        <v>94</v>
      </c>
      <c r="I269" s="37">
        <v>11</v>
      </c>
      <c r="J269" s="37">
        <v>2013</v>
      </c>
      <c r="K269" s="37" t="s">
        <v>69</v>
      </c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</row>
    <row r="270" spans="1:95" s="30" customFormat="1" x14ac:dyDescent="0.2">
      <c r="A270" s="111"/>
      <c r="B270" s="100"/>
      <c r="C270" s="113"/>
      <c r="D270" s="121"/>
      <c r="E270" s="37" t="s">
        <v>70</v>
      </c>
      <c r="F270" s="37">
        <v>7</v>
      </c>
      <c r="G270" s="37">
        <v>2013</v>
      </c>
      <c r="H270" s="37" t="s">
        <v>70</v>
      </c>
      <c r="I270" s="37">
        <v>7</v>
      </c>
      <c r="J270" s="37">
        <v>2018</v>
      </c>
      <c r="K270" s="37" t="s">
        <v>69</v>
      </c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</row>
    <row r="271" spans="1:95" s="30" customFormat="1" x14ac:dyDescent="0.2">
      <c r="A271" s="119"/>
      <c r="B271" s="100"/>
      <c r="C271" s="120"/>
      <c r="D271" s="122"/>
      <c r="E271" s="37" t="s">
        <v>81</v>
      </c>
      <c r="F271" s="37">
        <v>21</v>
      </c>
      <c r="G271" s="37">
        <v>2019</v>
      </c>
      <c r="H271" s="37" t="s">
        <v>81</v>
      </c>
      <c r="I271" s="37">
        <v>20</v>
      </c>
      <c r="J271" s="37">
        <v>2024</v>
      </c>
      <c r="K271" s="37" t="s">
        <v>69</v>
      </c>
      <c r="L271" s="88" t="s">
        <v>282</v>
      </c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</row>
    <row r="272" spans="1:95" s="30" customFormat="1" x14ac:dyDescent="0.2">
      <c r="A272" s="110" t="s">
        <v>150</v>
      </c>
      <c r="B272" s="100"/>
      <c r="C272" s="112">
        <v>572</v>
      </c>
      <c r="D272" s="114">
        <v>1</v>
      </c>
      <c r="E272" s="37" t="s">
        <v>73</v>
      </c>
      <c r="F272" s="37">
        <v>3</v>
      </c>
      <c r="G272" s="37">
        <v>2009</v>
      </c>
      <c r="H272" s="37" t="s">
        <v>73</v>
      </c>
      <c r="I272" s="37">
        <v>3</v>
      </c>
      <c r="J272" s="37">
        <v>2014</v>
      </c>
      <c r="K272" s="37" t="s">
        <v>83</v>
      </c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</row>
    <row r="273" spans="1:33" s="30" customFormat="1" x14ac:dyDescent="0.2">
      <c r="A273" s="111"/>
      <c r="B273" s="100"/>
      <c r="C273" s="113"/>
      <c r="D273" s="121"/>
      <c r="E273" s="37" t="s">
        <v>68</v>
      </c>
      <c r="F273" s="37">
        <v>22</v>
      </c>
      <c r="G273" s="37">
        <v>2014</v>
      </c>
      <c r="H273" s="37" t="s">
        <v>68</v>
      </c>
      <c r="I273" s="37">
        <v>22</v>
      </c>
      <c r="J273" s="37">
        <v>2019</v>
      </c>
      <c r="K273" s="37" t="s">
        <v>83</v>
      </c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</row>
    <row r="274" spans="1:33" s="30" customFormat="1" x14ac:dyDescent="0.2">
      <c r="A274" s="119"/>
      <c r="B274" s="100"/>
      <c r="C274" s="120"/>
      <c r="D274" s="122"/>
      <c r="E274" s="37" t="s">
        <v>90</v>
      </c>
      <c r="F274" s="37">
        <v>16</v>
      </c>
      <c r="G274" s="37">
        <v>2019</v>
      </c>
      <c r="H274" s="37" t="s">
        <v>90</v>
      </c>
      <c r="I274" s="37">
        <v>15</v>
      </c>
      <c r="J274" s="37">
        <v>2024</v>
      </c>
      <c r="K274" s="37" t="s">
        <v>83</v>
      </c>
      <c r="L274" s="88" t="s">
        <v>282</v>
      </c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</row>
    <row r="275" spans="1:33" s="30" customFormat="1" x14ac:dyDescent="0.2">
      <c r="A275" s="110" t="s">
        <v>141</v>
      </c>
      <c r="B275" s="100"/>
      <c r="C275" s="112">
        <v>900</v>
      </c>
      <c r="D275" s="114">
        <v>1</v>
      </c>
      <c r="E275" s="37" t="s">
        <v>99</v>
      </c>
      <c r="F275" s="37">
        <v>27</v>
      </c>
      <c r="G275" s="37">
        <v>2010</v>
      </c>
      <c r="H275" s="37" t="s">
        <v>99</v>
      </c>
      <c r="I275" s="37">
        <v>27</v>
      </c>
      <c r="J275" s="37">
        <v>2015</v>
      </c>
      <c r="K275" s="37" t="s">
        <v>103</v>
      </c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</row>
    <row r="276" spans="1:33" s="30" customFormat="1" ht="12" customHeight="1" x14ac:dyDescent="0.2">
      <c r="A276" s="118"/>
      <c r="B276" s="100"/>
      <c r="C276" s="113"/>
      <c r="D276" s="121"/>
      <c r="E276" s="37" t="s">
        <v>68</v>
      </c>
      <c r="F276" s="37">
        <v>10</v>
      </c>
      <c r="G276" s="37">
        <v>2015</v>
      </c>
      <c r="H276" s="37" t="s">
        <v>68</v>
      </c>
      <c r="I276" s="37">
        <v>10</v>
      </c>
      <c r="J276" s="37">
        <v>2020</v>
      </c>
      <c r="K276" s="37" t="s">
        <v>103</v>
      </c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</row>
    <row r="277" spans="1:33" s="30" customFormat="1" ht="12.75" customHeight="1" x14ac:dyDescent="0.2">
      <c r="A277" s="123"/>
      <c r="B277" s="100"/>
      <c r="C277" s="120"/>
      <c r="D277" s="122"/>
      <c r="E277" s="37" t="s">
        <v>94</v>
      </c>
      <c r="F277" s="37">
        <v>12</v>
      </c>
      <c r="G277" s="37">
        <v>2021</v>
      </c>
      <c r="H277" s="37" t="s">
        <v>94</v>
      </c>
      <c r="I277" s="37">
        <v>12</v>
      </c>
      <c r="J277" s="37">
        <v>2026</v>
      </c>
      <c r="K277" s="37" t="s">
        <v>103</v>
      </c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</row>
    <row r="278" spans="1:33" s="30" customFormat="1" ht="12.75" customHeight="1" x14ac:dyDescent="0.2">
      <c r="A278" s="110" t="s">
        <v>157</v>
      </c>
      <c r="B278" s="100"/>
      <c r="C278" s="112">
        <v>284</v>
      </c>
      <c r="D278" s="114">
        <v>1</v>
      </c>
      <c r="E278" s="37" t="s">
        <v>86</v>
      </c>
      <c r="F278" s="37">
        <v>10</v>
      </c>
      <c r="G278" s="37">
        <v>2015</v>
      </c>
      <c r="H278" s="37" t="s">
        <v>86</v>
      </c>
      <c r="I278" s="37">
        <v>10</v>
      </c>
      <c r="J278" s="37">
        <v>2020</v>
      </c>
      <c r="K278" s="37" t="s">
        <v>88</v>
      </c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</row>
    <row r="279" spans="1:33" s="30" customFormat="1" x14ac:dyDescent="0.2">
      <c r="A279" s="119"/>
      <c r="B279" s="100"/>
      <c r="C279" s="120"/>
      <c r="D279" s="122"/>
      <c r="E279" s="37" t="s">
        <v>94</v>
      </c>
      <c r="F279" s="37">
        <v>18</v>
      </c>
      <c r="G279" s="37">
        <v>2020</v>
      </c>
      <c r="H279" s="37" t="s">
        <v>94</v>
      </c>
      <c r="I279" s="37">
        <v>17</v>
      </c>
      <c r="J279" s="37">
        <v>2025</v>
      </c>
      <c r="K279" s="37" t="s">
        <v>88</v>
      </c>
      <c r="L279" s="88" t="s">
        <v>282</v>
      </c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</row>
    <row r="280" spans="1:33" s="30" customFormat="1" ht="12.75" customHeight="1" x14ac:dyDescent="0.2">
      <c r="A280" s="110" t="s">
        <v>152</v>
      </c>
      <c r="B280" s="100"/>
      <c r="C280" s="112">
        <v>237</v>
      </c>
      <c r="D280" s="114">
        <v>1</v>
      </c>
      <c r="E280" s="37" t="s">
        <v>90</v>
      </c>
      <c r="F280" s="37">
        <v>16</v>
      </c>
      <c r="G280" s="37">
        <v>2012</v>
      </c>
      <c r="H280" s="37" t="s">
        <v>90</v>
      </c>
      <c r="I280" s="37">
        <v>16</v>
      </c>
      <c r="J280" s="37">
        <v>2017</v>
      </c>
      <c r="K280" s="37" t="s">
        <v>84</v>
      </c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</row>
    <row r="281" spans="1:33" s="30" customFormat="1" x14ac:dyDescent="0.2">
      <c r="A281" s="119"/>
      <c r="B281" s="100"/>
      <c r="C281" s="120"/>
      <c r="D281" s="122"/>
      <c r="E281" s="37" t="s">
        <v>81</v>
      </c>
      <c r="F281" s="37">
        <v>26</v>
      </c>
      <c r="G281" s="37">
        <v>2019</v>
      </c>
      <c r="H281" s="37" t="s">
        <v>81</v>
      </c>
      <c r="I281" s="37">
        <v>25</v>
      </c>
      <c r="J281" s="37">
        <v>2024</v>
      </c>
      <c r="K281" s="37" t="s">
        <v>84</v>
      </c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</row>
    <row r="282" spans="1:33" s="30" customFormat="1" x14ac:dyDescent="0.2">
      <c r="A282" s="82" t="s">
        <v>275</v>
      </c>
      <c r="B282" s="100"/>
      <c r="C282" s="84">
        <v>690</v>
      </c>
      <c r="D282" s="37">
        <v>1</v>
      </c>
      <c r="E282" s="37" t="s">
        <v>72</v>
      </c>
      <c r="F282" s="37">
        <v>7</v>
      </c>
      <c r="G282" s="37">
        <v>2023</v>
      </c>
      <c r="H282" s="37" t="s">
        <v>72</v>
      </c>
      <c r="I282" s="37">
        <v>7</v>
      </c>
      <c r="J282" s="37">
        <v>2028</v>
      </c>
      <c r="K282" s="37" t="s">
        <v>92</v>
      </c>
      <c r="L282" s="88" t="s">
        <v>281</v>
      </c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</row>
    <row r="283" spans="1:33" s="30" customFormat="1" x14ac:dyDescent="0.2">
      <c r="A283" s="110" t="s">
        <v>280</v>
      </c>
      <c r="B283" s="100"/>
      <c r="C283" s="112">
        <v>745</v>
      </c>
      <c r="D283" s="114">
        <v>1</v>
      </c>
      <c r="E283" s="37" t="s">
        <v>68</v>
      </c>
      <c r="F283" s="37">
        <v>6</v>
      </c>
      <c r="G283" s="37">
        <v>2012</v>
      </c>
      <c r="H283" s="37" t="s">
        <v>68</v>
      </c>
      <c r="I283" s="37">
        <v>5</v>
      </c>
      <c r="J283" s="37">
        <v>2017</v>
      </c>
      <c r="K283" s="37" t="s">
        <v>102</v>
      </c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</row>
    <row r="284" spans="1:33" s="30" customFormat="1" x14ac:dyDescent="0.2">
      <c r="A284" s="119"/>
      <c r="B284" s="100"/>
      <c r="C284" s="120"/>
      <c r="D284" s="122"/>
      <c r="E284" s="37" t="s">
        <v>73</v>
      </c>
      <c r="F284" s="37">
        <v>30</v>
      </c>
      <c r="G284" s="37">
        <v>2017</v>
      </c>
      <c r="H284" s="37" t="s">
        <v>73</v>
      </c>
      <c r="I284" s="37">
        <v>29</v>
      </c>
      <c r="J284" s="37">
        <v>2022</v>
      </c>
      <c r="K284" s="37" t="s">
        <v>102</v>
      </c>
      <c r="L284" s="88" t="s">
        <v>281</v>
      </c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</row>
    <row r="285" spans="1:33" s="30" customFormat="1" x14ac:dyDescent="0.2">
      <c r="A285" s="78" t="s">
        <v>288</v>
      </c>
      <c r="B285" s="29">
        <v>6</v>
      </c>
      <c r="C285" s="86">
        <v>2970</v>
      </c>
      <c r="D285" s="41">
        <v>5</v>
      </c>
      <c r="E285" s="41"/>
      <c r="F285" s="41"/>
      <c r="G285" s="41"/>
      <c r="H285" s="41"/>
      <c r="I285" s="41"/>
      <c r="J285" s="41"/>
      <c r="K285" s="41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</row>
    <row r="286" spans="1:33" s="30" customFormat="1" x14ac:dyDescent="0.2">
      <c r="A286" s="110" t="s">
        <v>150</v>
      </c>
      <c r="B286" s="100"/>
      <c r="C286" s="112">
        <v>338</v>
      </c>
      <c r="D286" s="114">
        <v>1</v>
      </c>
      <c r="E286" s="37" t="s">
        <v>90</v>
      </c>
      <c r="F286" s="37">
        <v>1</v>
      </c>
      <c r="G286" s="37">
        <v>2008</v>
      </c>
      <c r="H286" s="37" t="s">
        <v>90</v>
      </c>
      <c r="I286" s="37">
        <v>1</v>
      </c>
      <c r="J286" s="37">
        <v>2013</v>
      </c>
      <c r="K286" s="37" t="s">
        <v>83</v>
      </c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</row>
    <row r="287" spans="1:33" s="30" customFormat="1" x14ac:dyDescent="0.2">
      <c r="A287" s="111"/>
      <c r="B287" s="100"/>
      <c r="C287" s="113"/>
      <c r="D287" s="121"/>
      <c r="E287" s="37" t="s">
        <v>68</v>
      </c>
      <c r="F287" s="37">
        <v>10</v>
      </c>
      <c r="G287" s="37">
        <v>2013</v>
      </c>
      <c r="H287" s="37" t="s">
        <v>68</v>
      </c>
      <c r="I287" s="37">
        <v>10</v>
      </c>
      <c r="J287" s="37">
        <v>2018</v>
      </c>
      <c r="K287" s="37" t="s">
        <v>83</v>
      </c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</row>
    <row r="288" spans="1:33" s="30" customFormat="1" x14ac:dyDescent="0.2">
      <c r="A288" s="119"/>
      <c r="B288" s="100"/>
      <c r="C288" s="120"/>
      <c r="D288" s="122"/>
      <c r="E288" s="37" t="s">
        <v>73</v>
      </c>
      <c r="F288" s="37">
        <v>28</v>
      </c>
      <c r="G288" s="37">
        <v>2018</v>
      </c>
      <c r="H288" s="37" t="s">
        <v>73</v>
      </c>
      <c r="I288" s="37">
        <v>28</v>
      </c>
      <c r="J288" s="37">
        <v>2023</v>
      </c>
      <c r="K288" s="37" t="s">
        <v>83</v>
      </c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</row>
    <row r="289" spans="1:33" s="30" customFormat="1" x14ac:dyDescent="0.2">
      <c r="A289" s="110" t="s">
        <v>141</v>
      </c>
      <c r="B289" s="100"/>
      <c r="C289" s="112">
        <v>974</v>
      </c>
      <c r="D289" s="114">
        <v>1</v>
      </c>
      <c r="E289" s="37" t="s">
        <v>78</v>
      </c>
      <c r="F289" s="37">
        <v>17</v>
      </c>
      <c r="G289" s="37">
        <v>2014</v>
      </c>
      <c r="H289" s="37" t="s">
        <v>78</v>
      </c>
      <c r="I289" s="37">
        <v>16</v>
      </c>
      <c r="J289" s="37">
        <v>2019</v>
      </c>
      <c r="K289" s="37" t="s">
        <v>87</v>
      </c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</row>
    <row r="290" spans="1:33" s="30" customFormat="1" x14ac:dyDescent="0.2">
      <c r="A290" s="123"/>
      <c r="B290" s="100"/>
      <c r="C290" s="120"/>
      <c r="D290" s="122"/>
      <c r="E290" s="37" t="s">
        <v>94</v>
      </c>
      <c r="F290" s="37">
        <v>13</v>
      </c>
      <c r="G290" s="37">
        <v>2020</v>
      </c>
      <c r="H290" s="37" t="s">
        <v>94</v>
      </c>
      <c r="I290" s="37">
        <v>13</v>
      </c>
      <c r="J290" s="37">
        <v>2025</v>
      </c>
      <c r="K290" s="37" t="s">
        <v>87</v>
      </c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</row>
    <row r="291" spans="1:33" s="30" customFormat="1" x14ac:dyDescent="0.2">
      <c r="A291" s="110" t="s">
        <v>149</v>
      </c>
      <c r="B291" s="100"/>
      <c r="C291" s="112">
        <v>341</v>
      </c>
      <c r="D291" s="114">
        <v>1</v>
      </c>
      <c r="E291" s="37" t="s">
        <v>70</v>
      </c>
      <c r="F291" s="37">
        <v>19</v>
      </c>
      <c r="G291" s="37">
        <v>2018</v>
      </c>
      <c r="H291" s="37" t="s">
        <v>70</v>
      </c>
      <c r="I291" s="37">
        <v>19</v>
      </c>
      <c r="J291" s="37">
        <v>2023</v>
      </c>
      <c r="K291" s="37" t="s">
        <v>74</v>
      </c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</row>
    <row r="292" spans="1:33" s="30" customFormat="1" x14ac:dyDescent="0.2">
      <c r="A292" s="123"/>
      <c r="B292" s="100"/>
      <c r="C292" s="120"/>
      <c r="D292" s="122"/>
      <c r="E292" s="37" t="s">
        <v>72</v>
      </c>
      <c r="F292" s="37">
        <v>1</v>
      </c>
      <c r="G292" s="37">
        <v>2024</v>
      </c>
      <c r="H292" s="37" t="s">
        <v>72</v>
      </c>
      <c r="I292" s="37">
        <v>1</v>
      </c>
      <c r="J292" s="37">
        <v>2029</v>
      </c>
      <c r="K292" s="37" t="s">
        <v>74</v>
      </c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</row>
    <row r="293" spans="1:33" s="30" customFormat="1" ht="12.75" customHeight="1" x14ac:dyDescent="0.2">
      <c r="A293" s="110" t="s">
        <v>148</v>
      </c>
      <c r="B293" s="100"/>
      <c r="C293" s="112">
        <v>1131</v>
      </c>
      <c r="D293" s="114">
        <v>1</v>
      </c>
      <c r="E293" s="37" t="s">
        <v>99</v>
      </c>
      <c r="F293" s="37">
        <v>20</v>
      </c>
      <c r="G293" s="37">
        <v>2012</v>
      </c>
      <c r="H293" s="37" t="s">
        <v>99</v>
      </c>
      <c r="I293" s="37">
        <v>19</v>
      </c>
      <c r="J293" s="37">
        <v>2017</v>
      </c>
      <c r="K293" s="37" t="s">
        <v>91</v>
      </c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</row>
    <row r="294" spans="1:33" s="30" customFormat="1" x14ac:dyDescent="0.2">
      <c r="A294" s="119"/>
      <c r="B294" s="100"/>
      <c r="C294" s="120"/>
      <c r="D294" s="122"/>
      <c r="E294" s="37" t="s">
        <v>79</v>
      </c>
      <c r="F294" s="37">
        <v>14</v>
      </c>
      <c r="G294" s="37">
        <v>2019</v>
      </c>
      <c r="H294" s="37" t="s">
        <v>79</v>
      </c>
      <c r="I294" s="37">
        <v>13</v>
      </c>
      <c r="J294" s="37">
        <v>2024</v>
      </c>
      <c r="K294" s="37" t="s">
        <v>91</v>
      </c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</row>
    <row r="295" spans="1:33" s="30" customFormat="1" ht="12.75" customHeight="1" x14ac:dyDescent="0.2">
      <c r="A295" s="110" t="s">
        <v>152</v>
      </c>
      <c r="B295" s="100"/>
      <c r="C295" s="112">
        <v>186</v>
      </c>
      <c r="D295" s="114">
        <v>1</v>
      </c>
      <c r="E295" s="37" t="s">
        <v>90</v>
      </c>
      <c r="F295" s="37">
        <v>21</v>
      </c>
      <c r="G295" s="37">
        <v>2013</v>
      </c>
      <c r="H295" s="37" t="s">
        <v>90</v>
      </c>
      <c r="I295" s="37">
        <v>21</v>
      </c>
      <c r="J295" s="37">
        <v>2018</v>
      </c>
      <c r="K295" s="37" t="s">
        <v>84</v>
      </c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</row>
    <row r="296" spans="1:33" s="30" customFormat="1" x14ac:dyDescent="0.2">
      <c r="A296" s="119"/>
      <c r="B296" s="100"/>
      <c r="C296" s="120"/>
      <c r="D296" s="122"/>
      <c r="E296" s="37" t="s">
        <v>79</v>
      </c>
      <c r="F296" s="37">
        <v>24</v>
      </c>
      <c r="G296" s="37">
        <v>2019</v>
      </c>
      <c r="H296" s="37" t="s">
        <v>79</v>
      </c>
      <c r="I296" s="37">
        <v>23</v>
      </c>
      <c r="J296" s="37">
        <v>2024</v>
      </c>
      <c r="K296" s="37" t="s">
        <v>84</v>
      </c>
      <c r="L296" s="88" t="s">
        <v>282</v>
      </c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</row>
    <row r="297" spans="1:33" s="30" customFormat="1" x14ac:dyDescent="0.2">
      <c r="A297" s="78" t="s">
        <v>294</v>
      </c>
      <c r="B297" s="29">
        <v>11</v>
      </c>
      <c r="C297" s="86">
        <v>2980</v>
      </c>
      <c r="D297" s="41">
        <v>8</v>
      </c>
      <c r="E297" s="41"/>
      <c r="F297" s="41"/>
      <c r="G297" s="41"/>
      <c r="H297" s="41"/>
      <c r="I297" s="41"/>
      <c r="J297" s="41"/>
      <c r="K297" s="41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</row>
    <row r="298" spans="1:33" s="30" customFormat="1" ht="12.75" customHeight="1" x14ac:dyDescent="0.2">
      <c r="A298" s="110" t="s">
        <v>132</v>
      </c>
      <c r="B298" s="100"/>
      <c r="C298" s="112">
        <v>299</v>
      </c>
      <c r="D298" s="114">
        <v>1</v>
      </c>
      <c r="E298" s="37" t="s">
        <v>86</v>
      </c>
      <c r="F298" s="37">
        <v>16</v>
      </c>
      <c r="G298" s="37">
        <v>2015</v>
      </c>
      <c r="H298" s="37" t="s">
        <v>86</v>
      </c>
      <c r="I298" s="37">
        <v>16</v>
      </c>
      <c r="J298" s="37">
        <v>2020</v>
      </c>
      <c r="K298" s="37" t="s">
        <v>88</v>
      </c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</row>
    <row r="299" spans="1:33" s="30" customFormat="1" x14ac:dyDescent="0.2">
      <c r="A299" s="119"/>
      <c r="B299" s="100"/>
      <c r="C299" s="120"/>
      <c r="D299" s="122"/>
      <c r="E299" s="37" t="s">
        <v>94</v>
      </c>
      <c r="F299" s="37">
        <v>27</v>
      </c>
      <c r="G299" s="37">
        <v>2020</v>
      </c>
      <c r="H299" s="37" t="s">
        <v>94</v>
      </c>
      <c r="I299" s="37">
        <v>26</v>
      </c>
      <c r="J299" s="37">
        <v>2025</v>
      </c>
      <c r="K299" s="37" t="s">
        <v>88</v>
      </c>
      <c r="L299" s="88" t="s">
        <v>282</v>
      </c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</row>
    <row r="300" spans="1:33" s="30" customFormat="1" ht="12.75" customHeight="1" x14ac:dyDescent="0.2">
      <c r="A300" s="110" t="s">
        <v>124</v>
      </c>
      <c r="B300" s="100"/>
      <c r="C300" s="112">
        <v>556</v>
      </c>
      <c r="D300" s="114">
        <v>1</v>
      </c>
      <c r="E300" s="37" t="s">
        <v>90</v>
      </c>
      <c r="F300" s="37">
        <v>10</v>
      </c>
      <c r="G300" s="37">
        <v>2014</v>
      </c>
      <c r="H300" s="37" t="s">
        <v>90</v>
      </c>
      <c r="I300" s="37">
        <v>10</v>
      </c>
      <c r="J300" s="37">
        <v>2019</v>
      </c>
      <c r="K300" s="37" t="s">
        <v>83</v>
      </c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</row>
    <row r="301" spans="1:33" s="30" customFormat="1" x14ac:dyDescent="0.2">
      <c r="A301" s="119"/>
      <c r="B301" s="100"/>
      <c r="C301" s="120"/>
      <c r="D301" s="122"/>
      <c r="E301" s="37" t="s">
        <v>90</v>
      </c>
      <c r="F301" s="37">
        <v>9</v>
      </c>
      <c r="G301" s="37">
        <v>2019</v>
      </c>
      <c r="H301" s="37" t="s">
        <v>90</v>
      </c>
      <c r="I301" s="37">
        <v>8</v>
      </c>
      <c r="J301" s="37">
        <v>2024</v>
      </c>
      <c r="K301" s="37" t="s">
        <v>83</v>
      </c>
      <c r="L301" s="88" t="s">
        <v>282</v>
      </c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</row>
    <row r="302" spans="1:33" s="30" customFormat="1" x14ac:dyDescent="0.2">
      <c r="A302" s="110" t="s">
        <v>150</v>
      </c>
      <c r="B302" s="100"/>
      <c r="C302" s="112">
        <v>383</v>
      </c>
      <c r="D302" s="114">
        <v>1</v>
      </c>
      <c r="E302" s="37" t="s">
        <v>99</v>
      </c>
      <c r="F302" s="37">
        <v>17</v>
      </c>
      <c r="G302" s="37">
        <v>2008</v>
      </c>
      <c r="H302" s="37" t="s">
        <v>99</v>
      </c>
      <c r="I302" s="37">
        <v>17</v>
      </c>
      <c r="J302" s="37">
        <v>2013</v>
      </c>
      <c r="K302" s="37" t="s">
        <v>83</v>
      </c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</row>
    <row r="303" spans="1:33" s="30" customFormat="1" x14ac:dyDescent="0.2">
      <c r="A303" s="111"/>
      <c r="B303" s="100"/>
      <c r="C303" s="113"/>
      <c r="D303" s="121"/>
      <c r="E303" s="37" t="s">
        <v>68</v>
      </c>
      <c r="F303" s="37">
        <v>30</v>
      </c>
      <c r="G303" s="37">
        <v>2013</v>
      </c>
      <c r="H303" s="37" t="s">
        <v>68</v>
      </c>
      <c r="I303" s="37">
        <v>30</v>
      </c>
      <c r="J303" s="37">
        <v>2018</v>
      </c>
      <c r="K303" s="37" t="s">
        <v>83</v>
      </c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</row>
    <row r="304" spans="1:33" s="30" customFormat="1" x14ac:dyDescent="0.2">
      <c r="A304" s="119"/>
      <c r="B304" s="100"/>
      <c r="C304" s="120"/>
      <c r="D304" s="122"/>
      <c r="E304" s="37" t="s">
        <v>73</v>
      </c>
      <c r="F304" s="37">
        <v>16</v>
      </c>
      <c r="G304" s="37">
        <v>2018</v>
      </c>
      <c r="H304" s="37" t="s">
        <v>73</v>
      </c>
      <c r="I304" s="37">
        <v>16</v>
      </c>
      <c r="J304" s="37">
        <v>2023</v>
      </c>
      <c r="K304" s="37" t="s">
        <v>83</v>
      </c>
      <c r="L304" s="88" t="s">
        <v>282</v>
      </c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</row>
    <row r="305" spans="1:33" s="30" customFormat="1" x14ac:dyDescent="0.2">
      <c r="A305" s="110" t="s">
        <v>141</v>
      </c>
      <c r="B305" s="100"/>
      <c r="C305" s="112">
        <v>899</v>
      </c>
      <c r="D305" s="114">
        <v>1</v>
      </c>
      <c r="E305" s="37" t="s">
        <v>90</v>
      </c>
      <c r="F305" s="37">
        <v>21</v>
      </c>
      <c r="G305" s="37">
        <v>2014</v>
      </c>
      <c r="H305" s="37" t="s">
        <v>90</v>
      </c>
      <c r="I305" s="37">
        <v>20</v>
      </c>
      <c r="J305" s="37">
        <v>2019</v>
      </c>
      <c r="K305" s="37" t="s">
        <v>87</v>
      </c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</row>
    <row r="306" spans="1:33" s="30" customFormat="1" ht="12" customHeight="1" x14ac:dyDescent="0.2">
      <c r="A306" s="123"/>
      <c r="B306" s="100"/>
      <c r="C306" s="124"/>
      <c r="D306" s="125"/>
      <c r="E306" s="37" t="s">
        <v>73</v>
      </c>
      <c r="F306" s="37">
        <v>30</v>
      </c>
      <c r="G306" s="37">
        <v>2020</v>
      </c>
      <c r="H306" s="37" t="s">
        <v>73</v>
      </c>
      <c r="I306" s="37">
        <v>30</v>
      </c>
      <c r="J306" s="37">
        <v>2025</v>
      </c>
      <c r="K306" s="37" t="s">
        <v>103</v>
      </c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</row>
    <row r="307" spans="1:33" s="30" customFormat="1" x14ac:dyDescent="0.2">
      <c r="A307" s="110" t="s">
        <v>157</v>
      </c>
      <c r="B307" s="100"/>
      <c r="C307" s="112">
        <v>126</v>
      </c>
      <c r="D307" s="114">
        <v>1</v>
      </c>
      <c r="E307" s="37" t="s">
        <v>94</v>
      </c>
      <c r="F307" s="37">
        <v>26</v>
      </c>
      <c r="G307" s="37">
        <v>2015</v>
      </c>
      <c r="H307" s="37" t="s">
        <v>94</v>
      </c>
      <c r="I307" s="37">
        <v>26</v>
      </c>
      <c r="J307" s="37">
        <v>2020</v>
      </c>
      <c r="K307" s="37" t="s">
        <v>88</v>
      </c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</row>
    <row r="308" spans="1:33" s="30" customFormat="1" x14ac:dyDescent="0.2">
      <c r="A308" s="119"/>
      <c r="B308" s="100"/>
      <c r="C308" s="120"/>
      <c r="D308" s="122"/>
      <c r="E308" s="37" t="s">
        <v>94</v>
      </c>
      <c r="F308" s="37">
        <v>14</v>
      </c>
      <c r="G308" s="37">
        <v>2020</v>
      </c>
      <c r="H308" s="37" t="s">
        <v>94</v>
      </c>
      <c r="I308" s="37">
        <v>13</v>
      </c>
      <c r="J308" s="37">
        <v>2025</v>
      </c>
      <c r="K308" s="37" t="s">
        <v>88</v>
      </c>
      <c r="L308" s="88" t="s">
        <v>282</v>
      </c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</row>
    <row r="309" spans="1:33" s="30" customFormat="1" ht="12.75" customHeight="1" x14ac:dyDescent="0.2">
      <c r="A309" s="110" t="s">
        <v>152</v>
      </c>
      <c r="B309" s="100"/>
      <c r="C309" s="112">
        <v>94</v>
      </c>
      <c r="D309" s="114">
        <v>1</v>
      </c>
      <c r="E309" s="37" t="s">
        <v>90</v>
      </c>
      <c r="F309" s="37">
        <v>21</v>
      </c>
      <c r="G309" s="37">
        <v>2013</v>
      </c>
      <c r="H309" s="37" t="s">
        <v>90</v>
      </c>
      <c r="I309" s="37">
        <v>21</v>
      </c>
      <c r="J309" s="37">
        <v>2018</v>
      </c>
      <c r="K309" s="37" t="s">
        <v>84</v>
      </c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</row>
    <row r="310" spans="1:33" s="30" customFormat="1" x14ac:dyDescent="0.2">
      <c r="A310" s="119"/>
      <c r="B310" s="100"/>
      <c r="C310" s="120"/>
      <c r="D310" s="122"/>
      <c r="E310" s="37" t="s">
        <v>81</v>
      </c>
      <c r="F310" s="37">
        <v>14</v>
      </c>
      <c r="G310" s="37">
        <v>2019</v>
      </c>
      <c r="H310" s="37" t="s">
        <v>81</v>
      </c>
      <c r="I310" s="37">
        <v>13</v>
      </c>
      <c r="J310" s="37">
        <v>2024</v>
      </c>
      <c r="K310" s="37" t="s">
        <v>84</v>
      </c>
      <c r="L310" s="88" t="s">
        <v>282</v>
      </c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</row>
    <row r="311" spans="1:33" s="30" customFormat="1" x14ac:dyDescent="0.2">
      <c r="A311" s="110" t="s">
        <v>233</v>
      </c>
      <c r="B311" s="100"/>
      <c r="C311" s="112">
        <v>220</v>
      </c>
      <c r="D311" s="114">
        <v>1</v>
      </c>
      <c r="E311" s="37" t="s">
        <v>89</v>
      </c>
      <c r="F311" s="37">
        <v>27</v>
      </c>
      <c r="G311" s="37">
        <v>2018</v>
      </c>
      <c r="H311" s="37" t="s">
        <v>89</v>
      </c>
      <c r="I311" s="37">
        <v>26</v>
      </c>
      <c r="J311" s="37">
        <v>2023</v>
      </c>
      <c r="K311" s="37" t="s">
        <v>84</v>
      </c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</row>
    <row r="312" spans="1:33" s="30" customFormat="1" ht="12" customHeight="1" x14ac:dyDescent="0.2">
      <c r="A312" s="119" t="s">
        <v>233</v>
      </c>
      <c r="B312" s="100"/>
      <c r="C312" s="120"/>
      <c r="D312" s="122"/>
      <c r="E312" s="37" t="s">
        <v>73</v>
      </c>
      <c r="F312" s="37">
        <v>10</v>
      </c>
      <c r="G312" s="37">
        <v>2023</v>
      </c>
      <c r="H312" s="37" t="s">
        <v>73</v>
      </c>
      <c r="I312" s="37">
        <v>9</v>
      </c>
      <c r="J312" s="37">
        <v>2028</v>
      </c>
      <c r="K312" s="37" t="s">
        <v>84</v>
      </c>
      <c r="L312" s="88" t="s">
        <v>281</v>
      </c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</row>
    <row r="313" spans="1:33" s="30" customFormat="1" ht="12.75" customHeight="1" x14ac:dyDescent="0.2">
      <c r="A313" s="110" t="s">
        <v>153</v>
      </c>
      <c r="B313" s="100"/>
      <c r="C313" s="112">
        <v>403</v>
      </c>
      <c r="D313" s="114">
        <v>1</v>
      </c>
      <c r="E313" s="37" t="s">
        <v>86</v>
      </c>
      <c r="F313" s="37">
        <v>20</v>
      </c>
      <c r="G313" s="37">
        <v>2015</v>
      </c>
      <c r="H313" s="37" t="s">
        <v>86</v>
      </c>
      <c r="I313" s="37">
        <v>20</v>
      </c>
      <c r="J313" s="37">
        <v>2020</v>
      </c>
      <c r="K313" s="37" t="s">
        <v>88</v>
      </c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</row>
    <row r="314" spans="1:33" s="30" customFormat="1" x14ac:dyDescent="0.2">
      <c r="A314" s="119"/>
      <c r="B314" s="100"/>
      <c r="C314" s="120"/>
      <c r="D314" s="122"/>
      <c r="E314" s="37" t="s">
        <v>241</v>
      </c>
      <c r="F314" s="37">
        <v>28</v>
      </c>
      <c r="G314" s="37">
        <v>2020</v>
      </c>
      <c r="H314" s="37" t="s">
        <v>94</v>
      </c>
      <c r="I314" s="37">
        <v>27</v>
      </c>
      <c r="J314" s="37">
        <v>2025</v>
      </c>
      <c r="K314" s="37" t="s">
        <v>88</v>
      </c>
      <c r="L314" s="88" t="s">
        <v>282</v>
      </c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</row>
    <row r="315" spans="1:33" s="30" customFormat="1" x14ac:dyDescent="0.2">
      <c r="A315" s="78" t="s">
        <v>289</v>
      </c>
      <c r="B315" s="29">
        <v>6</v>
      </c>
      <c r="C315" s="86">
        <v>885</v>
      </c>
      <c r="D315" s="41">
        <v>4</v>
      </c>
      <c r="E315" s="41"/>
      <c r="F315" s="41"/>
      <c r="G315" s="41"/>
      <c r="H315" s="41"/>
      <c r="I315" s="41"/>
      <c r="J315" s="41"/>
      <c r="K315" s="41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</row>
    <row r="316" spans="1:33" s="30" customFormat="1" x14ac:dyDescent="0.2">
      <c r="A316" s="110" t="s">
        <v>150</v>
      </c>
      <c r="B316" s="100"/>
      <c r="C316" s="112">
        <v>186</v>
      </c>
      <c r="D316" s="114">
        <v>1</v>
      </c>
      <c r="E316" s="37" t="s">
        <v>99</v>
      </c>
      <c r="F316" s="37">
        <v>17</v>
      </c>
      <c r="G316" s="37">
        <v>2008</v>
      </c>
      <c r="H316" s="37" t="s">
        <v>99</v>
      </c>
      <c r="I316" s="37">
        <v>17</v>
      </c>
      <c r="J316" s="37">
        <v>2013</v>
      </c>
      <c r="K316" s="37" t="s">
        <v>83</v>
      </c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</row>
    <row r="317" spans="1:33" s="30" customFormat="1" x14ac:dyDescent="0.2">
      <c r="A317" s="111"/>
      <c r="B317" s="100"/>
      <c r="C317" s="113"/>
      <c r="D317" s="121"/>
      <c r="E317" s="37" t="s">
        <v>68</v>
      </c>
      <c r="F317" s="37">
        <v>30</v>
      </c>
      <c r="G317" s="37">
        <v>2013</v>
      </c>
      <c r="H317" s="37" t="s">
        <v>68</v>
      </c>
      <c r="I317" s="37">
        <v>30</v>
      </c>
      <c r="J317" s="37">
        <v>2018</v>
      </c>
      <c r="K317" s="37" t="s">
        <v>83</v>
      </c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</row>
    <row r="318" spans="1:33" s="30" customFormat="1" x14ac:dyDescent="0.2">
      <c r="A318" s="119"/>
      <c r="B318" s="100"/>
      <c r="C318" s="120"/>
      <c r="D318" s="122"/>
      <c r="E318" s="37" t="s">
        <v>68</v>
      </c>
      <c r="F318" s="37">
        <v>7</v>
      </c>
      <c r="G318" s="37">
        <v>2018</v>
      </c>
      <c r="H318" s="37" t="s">
        <v>68</v>
      </c>
      <c r="I318" s="37">
        <v>7</v>
      </c>
      <c r="J318" s="37">
        <v>2023</v>
      </c>
      <c r="K318" s="37" t="s">
        <v>83</v>
      </c>
      <c r="L318" s="88" t="s">
        <v>282</v>
      </c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</row>
    <row r="319" spans="1:33" s="30" customFormat="1" x14ac:dyDescent="0.2">
      <c r="A319" s="110" t="s">
        <v>141</v>
      </c>
      <c r="B319" s="100"/>
      <c r="C319" s="112">
        <v>425</v>
      </c>
      <c r="D319" s="114">
        <v>1</v>
      </c>
      <c r="E319" s="37" t="s">
        <v>73</v>
      </c>
      <c r="F319" s="37">
        <v>13</v>
      </c>
      <c r="G319" s="37">
        <v>2015</v>
      </c>
      <c r="H319" s="37" t="s">
        <v>73</v>
      </c>
      <c r="I319" s="37">
        <v>13</v>
      </c>
      <c r="J319" s="37">
        <v>2020</v>
      </c>
      <c r="K319" s="37" t="s">
        <v>87</v>
      </c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</row>
    <row r="320" spans="1:33" s="30" customFormat="1" x14ac:dyDescent="0.2">
      <c r="A320" s="119"/>
      <c r="B320" s="100"/>
      <c r="C320" s="120"/>
      <c r="D320" s="122"/>
      <c r="E320" s="37" t="s">
        <v>94</v>
      </c>
      <c r="F320" s="37">
        <v>22</v>
      </c>
      <c r="G320" s="37">
        <v>2022</v>
      </c>
      <c r="H320" s="37" t="s">
        <v>94</v>
      </c>
      <c r="I320" s="37">
        <v>21</v>
      </c>
      <c r="J320" s="37">
        <v>2027</v>
      </c>
      <c r="K320" s="37" t="s">
        <v>87</v>
      </c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</row>
    <row r="321" spans="1:33" s="30" customFormat="1" x14ac:dyDescent="0.2">
      <c r="A321" s="82" t="s">
        <v>233</v>
      </c>
      <c r="B321" s="100"/>
      <c r="C321" s="84">
        <v>113</v>
      </c>
      <c r="D321" s="37">
        <v>1</v>
      </c>
      <c r="E321" s="37" t="s">
        <v>90</v>
      </c>
      <c r="F321" s="37">
        <v>16</v>
      </c>
      <c r="G321" s="37">
        <v>2018</v>
      </c>
      <c r="H321" s="37" t="s">
        <v>90</v>
      </c>
      <c r="I321" s="37">
        <v>15</v>
      </c>
      <c r="J321" s="37">
        <v>2023</v>
      </c>
      <c r="K321" s="37" t="s">
        <v>84</v>
      </c>
      <c r="L321" s="88" t="s">
        <v>282</v>
      </c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</row>
    <row r="322" spans="1:33" s="30" customFormat="1" x14ac:dyDescent="0.2">
      <c r="A322" s="118" t="s">
        <v>280</v>
      </c>
      <c r="B322" s="100"/>
      <c r="C322" s="112">
        <v>161</v>
      </c>
      <c r="D322" s="114">
        <v>1</v>
      </c>
      <c r="E322" s="37" t="s">
        <v>73</v>
      </c>
      <c r="F322" s="37">
        <v>28</v>
      </c>
      <c r="G322" s="37">
        <v>2018</v>
      </c>
      <c r="H322" s="37" t="s">
        <v>73</v>
      </c>
      <c r="I322" s="37">
        <v>27</v>
      </c>
      <c r="J322" s="37">
        <v>2023</v>
      </c>
      <c r="K322" s="37" t="s">
        <v>102</v>
      </c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</row>
    <row r="323" spans="1:33" s="30" customFormat="1" x14ac:dyDescent="0.2">
      <c r="A323" s="123"/>
      <c r="B323" s="100"/>
      <c r="C323" s="120"/>
      <c r="D323" s="122"/>
      <c r="E323" s="37" t="s">
        <v>86</v>
      </c>
      <c r="F323" s="37">
        <v>14</v>
      </c>
      <c r="G323" s="37">
        <v>2024</v>
      </c>
      <c r="H323" s="37" t="s">
        <v>86</v>
      </c>
      <c r="I323" s="37">
        <v>13</v>
      </c>
      <c r="J323" s="37">
        <v>2029</v>
      </c>
      <c r="K323" s="37" t="s">
        <v>102</v>
      </c>
      <c r="L323" s="88" t="s">
        <v>281</v>
      </c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</row>
    <row r="324" spans="1:33" s="30" customFormat="1" x14ac:dyDescent="0.2">
      <c r="A324" s="78" t="s">
        <v>290</v>
      </c>
      <c r="B324" s="29">
        <v>11</v>
      </c>
      <c r="C324" s="86">
        <v>1918</v>
      </c>
      <c r="D324" s="41">
        <v>8</v>
      </c>
      <c r="E324" s="41"/>
      <c r="F324" s="41"/>
      <c r="G324" s="41"/>
      <c r="H324" s="41"/>
      <c r="I324" s="41"/>
      <c r="J324" s="41"/>
      <c r="K324" s="41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</row>
    <row r="325" spans="1:33" s="30" customFormat="1" x14ac:dyDescent="0.2">
      <c r="A325" s="110" t="s">
        <v>124</v>
      </c>
      <c r="B325" s="100"/>
      <c r="C325" s="112">
        <v>183</v>
      </c>
      <c r="D325" s="114">
        <v>1</v>
      </c>
      <c r="E325" s="37" t="s">
        <v>99</v>
      </c>
      <c r="F325" s="37">
        <v>17</v>
      </c>
      <c r="G325" s="37">
        <v>2008</v>
      </c>
      <c r="H325" s="37" t="s">
        <v>99</v>
      </c>
      <c r="I325" s="37">
        <v>17</v>
      </c>
      <c r="J325" s="37">
        <v>2013</v>
      </c>
      <c r="K325" s="37" t="s">
        <v>83</v>
      </c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</row>
    <row r="326" spans="1:33" s="30" customFormat="1" x14ac:dyDescent="0.2">
      <c r="A326" s="111"/>
      <c r="B326" s="100"/>
      <c r="C326" s="113"/>
      <c r="D326" s="121"/>
      <c r="E326" s="37" t="s">
        <v>68</v>
      </c>
      <c r="F326" s="37">
        <v>9</v>
      </c>
      <c r="G326" s="37">
        <v>2013</v>
      </c>
      <c r="H326" s="37" t="s">
        <v>68</v>
      </c>
      <c r="I326" s="37">
        <v>9</v>
      </c>
      <c r="J326" s="37">
        <v>2018</v>
      </c>
      <c r="K326" s="37" t="s">
        <v>83</v>
      </c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</row>
    <row r="327" spans="1:33" s="30" customFormat="1" x14ac:dyDescent="0.2">
      <c r="A327" s="119"/>
      <c r="B327" s="100"/>
      <c r="C327" s="120"/>
      <c r="D327" s="122"/>
      <c r="E327" s="37" t="s">
        <v>73</v>
      </c>
      <c r="F327" s="37">
        <v>30</v>
      </c>
      <c r="G327" s="37">
        <v>2018</v>
      </c>
      <c r="H327" s="37" t="s">
        <v>73</v>
      </c>
      <c r="I327" s="37">
        <v>30</v>
      </c>
      <c r="J327" s="37">
        <v>2023</v>
      </c>
      <c r="K327" s="37" t="s">
        <v>83</v>
      </c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</row>
    <row r="328" spans="1:33" s="30" customFormat="1" ht="12" customHeight="1" x14ac:dyDescent="0.2">
      <c r="A328" s="110" t="s">
        <v>151</v>
      </c>
      <c r="B328" s="100"/>
      <c r="C328" s="112">
        <v>171</v>
      </c>
      <c r="D328" s="114">
        <v>1</v>
      </c>
      <c r="E328" s="37" t="s">
        <v>94</v>
      </c>
      <c r="F328" s="37">
        <v>11</v>
      </c>
      <c r="G328" s="37">
        <v>2008</v>
      </c>
      <c r="H328" s="37" t="s">
        <v>94</v>
      </c>
      <c r="I328" s="37">
        <v>11</v>
      </c>
      <c r="J328" s="37">
        <v>2013</v>
      </c>
      <c r="K328" s="37" t="s">
        <v>69</v>
      </c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</row>
    <row r="329" spans="1:33" s="30" customFormat="1" x14ac:dyDescent="0.2">
      <c r="A329" s="111"/>
      <c r="B329" s="100"/>
      <c r="C329" s="113"/>
      <c r="D329" s="121"/>
      <c r="E329" s="37" t="s">
        <v>70</v>
      </c>
      <c r="F329" s="37">
        <v>7</v>
      </c>
      <c r="G329" s="37">
        <v>2013</v>
      </c>
      <c r="H329" s="37" t="s">
        <v>70</v>
      </c>
      <c r="I329" s="37">
        <v>7</v>
      </c>
      <c r="J329" s="37">
        <v>2018</v>
      </c>
      <c r="K329" s="37" t="s">
        <v>69</v>
      </c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</row>
    <row r="330" spans="1:33" s="30" customFormat="1" x14ac:dyDescent="0.2">
      <c r="A330" s="119"/>
      <c r="B330" s="100"/>
      <c r="C330" s="120"/>
      <c r="D330" s="122"/>
      <c r="E330" s="37" t="s">
        <v>94</v>
      </c>
      <c r="F330" s="37">
        <v>26</v>
      </c>
      <c r="G330" s="37">
        <v>2019</v>
      </c>
      <c r="H330" s="37" t="s">
        <v>94</v>
      </c>
      <c r="I330" s="37">
        <v>25</v>
      </c>
      <c r="J330" s="37">
        <v>2024</v>
      </c>
      <c r="K330" s="37" t="s">
        <v>69</v>
      </c>
      <c r="L330" s="88" t="s">
        <v>282</v>
      </c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</row>
    <row r="331" spans="1:33" s="30" customFormat="1" x14ac:dyDescent="0.2">
      <c r="A331" s="110" t="s">
        <v>150</v>
      </c>
      <c r="B331" s="100"/>
      <c r="C331" s="112">
        <v>188</v>
      </c>
      <c r="D331" s="114">
        <v>1</v>
      </c>
      <c r="E331" s="37" t="s">
        <v>99</v>
      </c>
      <c r="F331" s="37">
        <v>17</v>
      </c>
      <c r="G331" s="37">
        <v>2008</v>
      </c>
      <c r="H331" s="37" t="s">
        <v>99</v>
      </c>
      <c r="I331" s="37">
        <v>17</v>
      </c>
      <c r="J331" s="37">
        <v>2013</v>
      </c>
      <c r="K331" s="37" t="s">
        <v>83</v>
      </c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</row>
    <row r="332" spans="1:33" s="30" customFormat="1" x14ac:dyDescent="0.2">
      <c r="A332" s="111"/>
      <c r="B332" s="100"/>
      <c r="C332" s="113"/>
      <c r="D332" s="121"/>
      <c r="E332" s="37" t="s">
        <v>68</v>
      </c>
      <c r="F332" s="37">
        <v>9</v>
      </c>
      <c r="G332" s="37">
        <v>2013</v>
      </c>
      <c r="H332" s="37" t="s">
        <v>68</v>
      </c>
      <c r="I332" s="37">
        <v>9</v>
      </c>
      <c r="J332" s="37">
        <v>2018</v>
      </c>
      <c r="K332" s="37" t="s">
        <v>83</v>
      </c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</row>
    <row r="333" spans="1:33" s="30" customFormat="1" x14ac:dyDescent="0.2">
      <c r="A333" s="119"/>
      <c r="B333" s="100"/>
      <c r="C333" s="120"/>
      <c r="D333" s="122"/>
      <c r="E333" s="37" t="s">
        <v>73</v>
      </c>
      <c r="F333" s="37">
        <v>30</v>
      </c>
      <c r="G333" s="37">
        <v>2018</v>
      </c>
      <c r="H333" s="37" t="s">
        <v>73</v>
      </c>
      <c r="I333" s="37">
        <v>30</v>
      </c>
      <c r="J333" s="37">
        <v>2023</v>
      </c>
      <c r="K333" s="37" t="s">
        <v>83</v>
      </c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</row>
    <row r="334" spans="1:33" s="30" customFormat="1" ht="12.75" customHeight="1" x14ac:dyDescent="0.2">
      <c r="A334" s="110" t="s">
        <v>141</v>
      </c>
      <c r="B334" s="100"/>
      <c r="C334" s="112">
        <v>380</v>
      </c>
      <c r="D334" s="114">
        <v>1</v>
      </c>
      <c r="E334" s="37" t="s">
        <v>73</v>
      </c>
      <c r="F334" s="37">
        <v>13</v>
      </c>
      <c r="G334" s="37">
        <v>2015</v>
      </c>
      <c r="H334" s="37" t="s">
        <v>73</v>
      </c>
      <c r="I334" s="37">
        <v>13</v>
      </c>
      <c r="J334" s="37">
        <v>2020</v>
      </c>
      <c r="K334" s="37" t="s">
        <v>87</v>
      </c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</row>
    <row r="335" spans="1:33" s="30" customFormat="1" x14ac:dyDescent="0.2">
      <c r="A335" s="123" t="s">
        <v>141</v>
      </c>
      <c r="B335" s="100"/>
      <c r="C335" s="120"/>
      <c r="D335" s="122"/>
      <c r="E335" s="37" t="s">
        <v>73</v>
      </c>
      <c r="F335" s="37">
        <v>24</v>
      </c>
      <c r="G335" s="37">
        <v>2023</v>
      </c>
      <c r="H335" s="37" t="s">
        <v>73</v>
      </c>
      <c r="I335" s="37">
        <v>23</v>
      </c>
      <c r="J335" s="37">
        <v>2028</v>
      </c>
      <c r="K335" s="37" t="s">
        <v>87</v>
      </c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</row>
    <row r="336" spans="1:33" s="30" customFormat="1" x14ac:dyDescent="0.2">
      <c r="A336" s="110" t="s">
        <v>148</v>
      </c>
      <c r="B336" s="100"/>
      <c r="C336" s="112">
        <v>329</v>
      </c>
      <c r="D336" s="114">
        <v>1</v>
      </c>
      <c r="E336" s="37" t="s">
        <v>70</v>
      </c>
      <c r="F336" s="37">
        <v>22</v>
      </c>
      <c r="G336" s="37">
        <v>2015</v>
      </c>
      <c r="H336" s="37" t="s">
        <v>70</v>
      </c>
      <c r="I336" s="37">
        <v>22</v>
      </c>
      <c r="J336" s="37">
        <v>2020</v>
      </c>
      <c r="K336" s="37" t="s">
        <v>91</v>
      </c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</row>
    <row r="337" spans="1:33" s="30" customFormat="1" x14ac:dyDescent="0.2">
      <c r="A337" s="123"/>
      <c r="B337" s="100"/>
      <c r="C337" s="120"/>
      <c r="D337" s="122"/>
      <c r="E337" s="37" t="s">
        <v>94</v>
      </c>
      <c r="F337" s="37">
        <v>15</v>
      </c>
      <c r="G337" s="37">
        <v>2023</v>
      </c>
      <c r="H337" s="37" t="s">
        <v>94</v>
      </c>
      <c r="I337" s="37">
        <v>14</v>
      </c>
      <c r="J337" s="37">
        <v>2028</v>
      </c>
      <c r="K337" s="37" t="s">
        <v>91</v>
      </c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</row>
    <row r="338" spans="1:33" s="30" customFormat="1" ht="12.75" customHeight="1" x14ac:dyDescent="0.2">
      <c r="A338" s="110" t="s">
        <v>123</v>
      </c>
      <c r="B338" s="100"/>
      <c r="C338" s="112">
        <v>396</v>
      </c>
      <c r="D338" s="114">
        <v>1</v>
      </c>
      <c r="E338" s="37" t="s">
        <v>68</v>
      </c>
      <c r="F338" s="37">
        <v>9</v>
      </c>
      <c r="G338" s="37">
        <v>2014</v>
      </c>
      <c r="H338" s="37" t="s">
        <v>68</v>
      </c>
      <c r="I338" s="37">
        <v>9</v>
      </c>
      <c r="J338" s="37">
        <v>2019</v>
      </c>
      <c r="K338" s="37" t="s">
        <v>82</v>
      </c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</row>
    <row r="339" spans="1:33" s="30" customFormat="1" ht="12.75" customHeight="1" x14ac:dyDescent="0.2">
      <c r="A339" s="123"/>
      <c r="B339" s="100"/>
      <c r="C339" s="120"/>
      <c r="D339" s="122"/>
      <c r="E339" s="37" t="s">
        <v>70</v>
      </c>
      <c r="F339" s="37">
        <v>18</v>
      </c>
      <c r="G339" s="37">
        <v>2020</v>
      </c>
      <c r="H339" s="37" t="s">
        <v>70</v>
      </c>
      <c r="I339" s="37">
        <v>18</v>
      </c>
      <c r="J339" s="37">
        <v>2025</v>
      </c>
      <c r="K339" s="37" t="s">
        <v>82</v>
      </c>
      <c r="L339" s="88" t="s">
        <v>282</v>
      </c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</row>
    <row r="340" spans="1:33" s="30" customFormat="1" x14ac:dyDescent="0.2">
      <c r="A340" s="110" t="s">
        <v>146</v>
      </c>
      <c r="B340" s="100"/>
      <c r="C340" s="112">
        <v>109</v>
      </c>
      <c r="D340" s="114">
        <v>1</v>
      </c>
      <c r="E340" s="37" t="s">
        <v>94</v>
      </c>
      <c r="F340" s="37">
        <v>11</v>
      </c>
      <c r="G340" s="37">
        <v>2008</v>
      </c>
      <c r="H340" s="37" t="s">
        <v>94</v>
      </c>
      <c r="I340" s="37">
        <v>11</v>
      </c>
      <c r="J340" s="37">
        <v>2013</v>
      </c>
      <c r="K340" s="37" t="s">
        <v>69</v>
      </c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</row>
    <row r="341" spans="1:33" s="30" customFormat="1" x14ac:dyDescent="0.2">
      <c r="A341" s="111"/>
      <c r="B341" s="100"/>
      <c r="C341" s="113"/>
      <c r="D341" s="121"/>
      <c r="E341" s="37" t="s">
        <v>70</v>
      </c>
      <c r="F341" s="37">
        <v>7</v>
      </c>
      <c r="G341" s="37">
        <v>2013</v>
      </c>
      <c r="H341" s="37" t="s">
        <v>70</v>
      </c>
      <c r="I341" s="37">
        <v>7</v>
      </c>
      <c r="J341" s="37">
        <v>2018</v>
      </c>
      <c r="K341" s="37" t="s">
        <v>69</v>
      </c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</row>
    <row r="342" spans="1:33" s="30" customFormat="1" x14ac:dyDescent="0.2">
      <c r="A342" s="119"/>
      <c r="B342" s="100"/>
      <c r="C342" s="120"/>
      <c r="D342" s="122"/>
      <c r="E342" s="37" t="s">
        <v>94</v>
      </c>
      <c r="F342" s="37">
        <v>26</v>
      </c>
      <c r="G342" s="37">
        <v>2019</v>
      </c>
      <c r="H342" s="37" t="s">
        <v>94</v>
      </c>
      <c r="I342" s="37">
        <v>25</v>
      </c>
      <c r="J342" s="37">
        <v>2024</v>
      </c>
      <c r="K342" s="37" t="s">
        <v>69</v>
      </c>
      <c r="L342" s="88" t="s">
        <v>282</v>
      </c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</row>
    <row r="343" spans="1:33" s="30" customFormat="1" ht="12.75" customHeight="1" x14ac:dyDescent="0.2">
      <c r="A343" s="110" t="s">
        <v>280</v>
      </c>
      <c r="B343" s="100"/>
      <c r="C343" s="112">
        <v>162</v>
      </c>
      <c r="D343" s="114">
        <v>1</v>
      </c>
      <c r="E343" s="37" t="s">
        <v>73</v>
      </c>
      <c r="F343" s="37">
        <v>29</v>
      </c>
      <c r="G343" s="37">
        <v>2014</v>
      </c>
      <c r="H343" s="37" t="s">
        <v>73</v>
      </c>
      <c r="I343" s="37">
        <v>28</v>
      </c>
      <c r="J343" s="37">
        <v>2019</v>
      </c>
      <c r="K343" s="37" t="s">
        <v>102</v>
      </c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</row>
    <row r="344" spans="1:33" s="30" customFormat="1" x14ac:dyDescent="0.2">
      <c r="A344" s="119"/>
      <c r="B344" s="100"/>
      <c r="C344" s="120"/>
      <c r="D344" s="122"/>
      <c r="E344" s="37" t="s">
        <v>99</v>
      </c>
      <c r="F344" s="37">
        <v>17</v>
      </c>
      <c r="G344" s="37">
        <v>2020</v>
      </c>
      <c r="H344" s="37" t="s">
        <v>99</v>
      </c>
      <c r="I344" s="37">
        <v>16</v>
      </c>
      <c r="J344" s="37">
        <v>2025</v>
      </c>
      <c r="K344" s="37" t="s">
        <v>102</v>
      </c>
      <c r="L344" s="88" t="s">
        <v>281</v>
      </c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</row>
    <row r="345" spans="1:33" s="30" customFormat="1" x14ac:dyDescent="0.2">
      <c r="A345" s="78" t="s">
        <v>291</v>
      </c>
      <c r="B345" s="29">
        <v>4</v>
      </c>
      <c r="C345" s="86">
        <v>357</v>
      </c>
      <c r="D345" s="41">
        <v>1</v>
      </c>
      <c r="E345" s="41"/>
      <c r="F345" s="41"/>
      <c r="G345" s="41"/>
      <c r="H345" s="41"/>
      <c r="I345" s="41"/>
      <c r="J345" s="41"/>
      <c r="K345" s="41"/>
      <c r="L345" s="88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</row>
    <row r="346" spans="1:33" s="30" customFormat="1" x14ac:dyDescent="0.2">
      <c r="A346" s="96" t="s">
        <v>144</v>
      </c>
      <c r="B346" s="100"/>
      <c r="C346" s="98">
        <v>357</v>
      </c>
      <c r="D346" s="101">
        <v>1</v>
      </c>
      <c r="E346" s="37" t="s">
        <v>68</v>
      </c>
      <c r="F346" s="37">
        <v>13</v>
      </c>
      <c r="G346" s="37">
        <v>2024</v>
      </c>
      <c r="H346" s="37" t="s">
        <v>68</v>
      </c>
      <c r="I346" s="37">
        <v>13</v>
      </c>
      <c r="J346" s="37">
        <v>2029</v>
      </c>
      <c r="K346" s="37" t="s">
        <v>211</v>
      </c>
      <c r="L346" s="88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</row>
    <row r="347" spans="1:33" s="30" customFormat="1" x14ac:dyDescent="0.2">
      <c r="A347" s="78" t="s">
        <v>231</v>
      </c>
      <c r="B347" s="29">
        <v>7</v>
      </c>
      <c r="C347" s="86">
        <v>453</v>
      </c>
      <c r="D347" s="41">
        <v>1</v>
      </c>
      <c r="E347" s="41"/>
      <c r="F347" s="41"/>
      <c r="G347" s="41"/>
      <c r="H347" s="41"/>
      <c r="I347" s="41"/>
      <c r="J347" s="41"/>
      <c r="K347" s="41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</row>
    <row r="348" spans="1:33" s="30" customFormat="1" x14ac:dyDescent="0.2">
      <c r="A348" s="96" t="s">
        <v>140</v>
      </c>
      <c r="B348" s="100"/>
      <c r="C348" s="98">
        <v>453</v>
      </c>
      <c r="D348" s="101">
        <v>1</v>
      </c>
      <c r="E348" s="37" t="s">
        <v>94</v>
      </c>
      <c r="F348" s="37">
        <v>23</v>
      </c>
      <c r="G348" s="37">
        <v>2024</v>
      </c>
      <c r="H348" s="37" t="s">
        <v>94</v>
      </c>
      <c r="I348" s="37">
        <v>23</v>
      </c>
      <c r="J348" s="37">
        <v>2029</v>
      </c>
      <c r="K348" s="37" t="s">
        <v>69</v>
      </c>
      <c r="L348" s="88" t="s">
        <v>282</v>
      </c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</row>
    <row r="349" spans="1:33" s="30" customFormat="1" x14ac:dyDescent="0.2">
      <c r="A349" s="78" t="s">
        <v>292</v>
      </c>
      <c r="B349" s="29">
        <v>2</v>
      </c>
      <c r="C349" s="86">
        <v>391</v>
      </c>
      <c r="D349" s="41">
        <v>2</v>
      </c>
      <c r="E349" s="41"/>
      <c r="F349" s="41"/>
      <c r="G349" s="41"/>
      <c r="H349" s="41"/>
      <c r="I349" s="41"/>
      <c r="J349" s="41"/>
      <c r="K349" s="41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</row>
    <row r="350" spans="1:33" s="30" customFormat="1" x14ac:dyDescent="0.2">
      <c r="A350" s="110" t="s">
        <v>124</v>
      </c>
      <c r="B350" s="100"/>
      <c r="C350" s="112">
        <v>116</v>
      </c>
      <c r="D350" s="114">
        <v>1</v>
      </c>
      <c r="E350" s="37" t="s">
        <v>68</v>
      </c>
      <c r="F350" s="37">
        <v>4</v>
      </c>
      <c r="G350" s="37">
        <v>2012</v>
      </c>
      <c r="H350" s="37" t="s">
        <v>68</v>
      </c>
      <c r="I350" s="37">
        <v>4</v>
      </c>
      <c r="J350" s="37">
        <v>2017</v>
      </c>
      <c r="K350" s="37" t="s">
        <v>83</v>
      </c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</row>
    <row r="351" spans="1:33" s="30" customFormat="1" x14ac:dyDescent="0.2">
      <c r="A351" s="118"/>
      <c r="B351" s="100"/>
      <c r="C351" s="113"/>
      <c r="D351" s="121"/>
      <c r="E351" s="37" t="s">
        <v>99</v>
      </c>
      <c r="F351" s="37">
        <v>18</v>
      </c>
      <c r="G351" s="37">
        <v>2017</v>
      </c>
      <c r="H351" s="37" t="s">
        <v>99</v>
      </c>
      <c r="I351" s="37">
        <v>18</v>
      </c>
      <c r="J351" s="37">
        <v>2022</v>
      </c>
      <c r="K351" s="37" t="s">
        <v>83</v>
      </c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</row>
    <row r="352" spans="1:33" s="30" customFormat="1" x14ac:dyDescent="0.2">
      <c r="A352" s="119"/>
      <c r="B352" s="100"/>
      <c r="C352" s="120"/>
      <c r="D352" s="122"/>
      <c r="E352" s="71" t="s">
        <v>68</v>
      </c>
      <c r="F352" s="71">
        <v>28</v>
      </c>
      <c r="G352" s="71">
        <v>2022</v>
      </c>
      <c r="H352" s="71" t="s">
        <v>68</v>
      </c>
      <c r="I352" s="71">
        <v>28</v>
      </c>
      <c r="J352" s="71">
        <v>2027</v>
      </c>
      <c r="K352" s="71" t="s">
        <v>83</v>
      </c>
      <c r="L352" s="88" t="s">
        <v>282</v>
      </c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</row>
    <row r="353" spans="1:33" s="30" customFormat="1" x14ac:dyDescent="0.2">
      <c r="A353" s="110" t="s">
        <v>123</v>
      </c>
      <c r="B353" s="100"/>
      <c r="C353" s="112">
        <v>275</v>
      </c>
      <c r="D353" s="114">
        <v>1</v>
      </c>
      <c r="E353" s="37" t="s">
        <v>86</v>
      </c>
      <c r="F353" s="37">
        <v>20</v>
      </c>
      <c r="G353" s="37">
        <v>2009</v>
      </c>
      <c r="H353" s="37" t="s">
        <v>86</v>
      </c>
      <c r="I353" s="37">
        <v>20</v>
      </c>
      <c r="J353" s="37">
        <v>2014</v>
      </c>
      <c r="K353" s="37" t="s">
        <v>82</v>
      </c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</row>
    <row r="354" spans="1:33" s="30" customFormat="1" x14ac:dyDescent="0.2">
      <c r="A354" s="111"/>
      <c r="B354" s="100"/>
      <c r="C354" s="113"/>
      <c r="D354" s="121"/>
      <c r="E354" s="37" t="s">
        <v>99</v>
      </c>
      <c r="F354" s="37">
        <v>19</v>
      </c>
      <c r="G354" s="37">
        <v>2014</v>
      </c>
      <c r="H354" s="37" t="s">
        <v>99</v>
      </c>
      <c r="I354" s="37">
        <v>19</v>
      </c>
      <c r="J354" s="37">
        <v>2019</v>
      </c>
      <c r="K354" s="37" t="s">
        <v>82</v>
      </c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</row>
    <row r="355" spans="1:33" s="30" customFormat="1" x14ac:dyDescent="0.2">
      <c r="A355" s="119"/>
      <c r="B355" s="100"/>
      <c r="C355" s="120"/>
      <c r="D355" s="122"/>
      <c r="E355" s="37" t="s">
        <v>73</v>
      </c>
      <c r="F355" s="37">
        <v>22</v>
      </c>
      <c r="G355" s="37">
        <v>2019</v>
      </c>
      <c r="H355" s="37" t="s">
        <v>73</v>
      </c>
      <c r="I355" s="37">
        <v>22</v>
      </c>
      <c r="J355" s="37">
        <v>2024</v>
      </c>
      <c r="K355" s="37" t="s">
        <v>82</v>
      </c>
      <c r="L355" s="88" t="s">
        <v>282</v>
      </c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</row>
    <row r="356" spans="1:33" s="30" customFormat="1" x14ac:dyDescent="0.2">
      <c r="A356" s="78" t="s">
        <v>293</v>
      </c>
      <c r="B356" s="29">
        <v>4</v>
      </c>
      <c r="C356" s="86">
        <v>199</v>
      </c>
      <c r="D356" s="41">
        <v>1</v>
      </c>
      <c r="E356" s="41"/>
      <c r="F356" s="41"/>
      <c r="G356" s="41"/>
      <c r="H356" s="41"/>
      <c r="I356" s="41"/>
      <c r="J356" s="41"/>
      <c r="K356" s="41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</row>
    <row r="357" spans="1:33" s="30" customFormat="1" x14ac:dyDescent="0.2">
      <c r="A357" s="110" t="s">
        <v>121</v>
      </c>
      <c r="B357" s="100"/>
      <c r="C357" s="112">
        <v>199</v>
      </c>
      <c r="D357" s="114">
        <v>1</v>
      </c>
      <c r="E357" s="37" t="s">
        <v>72</v>
      </c>
      <c r="F357" s="37">
        <v>3</v>
      </c>
      <c r="G357" s="37">
        <v>2015</v>
      </c>
      <c r="H357" s="37" t="s">
        <v>72</v>
      </c>
      <c r="I357" s="37">
        <v>3</v>
      </c>
      <c r="J357" s="37">
        <v>2020</v>
      </c>
      <c r="K357" s="37" t="s">
        <v>69</v>
      </c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</row>
    <row r="358" spans="1:33" s="30" customFormat="1" x14ac:dyDescent="0.2">
      <c r="A358" s="111"/>
      <c r="B358" s="69"/>
      <c r="C358" s="113"/>
      <c r="D358" s="115"/>
      <c r="E358" s="99" t="s">
        <v>89</v>
      </c>
      <c r="F358" s="99">
        <v>23</v>
      </c>
      <c r="G358" s="99">
        <v>2021</v>
      </c>
      <c r="H358" s="99" t="s">
        <v>89</v>
      </c>
      <c r="I358" s="99">
        <v>23</v>
      </c>
      <c r="J358" s="99">
        <v>2026</v>
      </c>
      <c r="K358" s="99" t="s">
        <v>69</v>
      </c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</row>
    <row r="359" spans="1:33" s="30" customFormat="1" x14ac:dyDescent="0.2">
      <c r="A359" s="80" t="s">
        <v>0</v>
      </c>
      <c r="B359" s="74"/>
      <c r="C359" s="87">
        <v>47859</v>
      </c>
      <c r="D359" s="74">
        <v>113</v>
      </c>
      <c r="E359" s="116"/>
      <c r="F359" s="117"/>
      <c r="G359" s="117"/>
      <c r="H359" s="117"/>
      <c r="I359" s="117"/>
      <c r="J359" s="117"/>
      <c r="K359" s="117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</row>
    <row r="360" spans="1:33" s="30" customFormat="1" x14ac:dyDescent="0.2">
      <c r="A360" s="81"/>
      <c r="B360" s="44"/>
      <c r="C360" s="45"/>
      <c r="D360" s="45"/>
      <c r="E360" s="47"/>
      <c r="F360" s="47"/>
      <c r="G360" s="47"/>
      <c r="H360" s="47"/>
      <c r="I360" s="47"/>
      <c r="J360" s="47"/>
      <c r="K360" s="47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</row>
    <row r="361" spans="1:33" s="30" customFormat="1" x14ac:dyDescent="0.2">
      <c r="A361" s="10" t="s">
        <v>245</v>
      </c>
      <c r="B361" s="104"/>
      <c r="C361" s="48"/>
      <c r="D361" s="44"/>
      <c r="E361" s="43"/>
      <c r="F361" s="43"/>
      <c r="G361" s="43"/>
      <c r="H361" s="43"/>
      <c r="I361" s="43"/>
      <c r="J361" s="43"/>
      <c r="K361" s="4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</row>
    <row r="362" spans="1:33" s="30" customFormat="1" x14ac:dyDescent="0.2">
      <c r="A362" s="10" t="s">
        <v>246</v>
      </c>
      <c r="B362" s="104"/>
      <c r="C362" s="48"/>
      <c r="D362" s="44"/>
      <c r="E362" s="43"/>
      <c r="F362" s="43"/>
      <c r="G362" s="43"/>
      <c r="H362" s="43"/>
      <c r="I362" s="43"/>
      <c r="J362" s="43"/>
      <c r="K362" s="50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</row>
    <row r="363" spans="1:33" s="30" customFormat="1" x14ac:dyDescent="0.2">
      <c r="A363" s="10" t="s">
        <v>247</v>
      </c>
      <c r="B363" s="104"/>
      <c r="C363" s="48"/>
      <c r="D363" s="44"/>
      <c r="E363" s="43"/>
      <c r="F363" s="43"/>
      <c r="G363" s="43"/>
      <c r="H363" s="43"/>
      <c r="I363" s="43"/>
      <c r="J363" s="43"/>
      <c r="K363" s="50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</row>
    <row r="364" spans="1:33" s="30" customFormat="1" x14ac:dyDescent="0.2">
      <c r="A364" s="10" t="s">
        <v>248</v>
      </c>
      <c r="B364" s="104"/>
      <c r="C364" s="48"/>
      <c r="D364" s="44"/>
      <c r="E364" s="43"/>
      <c r="F364" s="43"/>
      <c r="G364" s="43"/>
      <c r="H364" s="43"/>
      <c r="I364" s="43"/>
      <c r="J364" s="43"/>
      <c r="K364" s="50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</row>
    <row r="365" spans="1:33" s="30" customFormat="1" x14ac:dyDescent="0.2">
      <c r="A365" s="10" t="s">
        <v>249</v>
      </c>
      <c r="B365" s="104"/>
      <c r="C365" s="48"/>
      <c r="D365" s="44"/>
      <c r="E365" s="43"/>
      <c r="F365" s="43"/>
      <c r="G365" s="43"/>
      <c r="H365" s="43"/>
      <c r="I365" s="43"/>
      <c r="J365" s="43"/>
      <c r="K365" s="50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</row>
    <row r="366" spans="1:33" s="30" customFormat="1" x14ac:dyDescent="0.2">
      <c r="A366" s="10" t="s">
        <v>250</v>
      </c>
      <c r="B366" s="104"/>
      <c r="C366" s="48"/>
      <c r="D366" s="44"/>
      <c r="E366" s="43"/>
      <c r="F366" s="43"/>
      <c r="G366" s="43"/>
      <c r="H366" s="43"/>
      <c r="I366" s="43"/>
      <c r="J366" s="51"/>
      <c r="K366" s="50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</row>
    <row r="367" spans="1:33" s="30" customFormat="1" x14ac:dyDescent="0.2">
      <c r="A367" s="10" t="s">
        <v>251</v>
      </c>
      <c r="B367" s="52"/>
      <c r="C367" s="48"/>
      <c r="D367" s="44"/>
      <c r="E367" s="43"/>
      <c r="F367" s="43"/>
      <c r="G367" s="43"/>
      <c r="H367" s="43"/>
      <c r="I367" s="43"/>
      <c r="J367" s="43"/>
      <c r="K367" s="50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</row>
    <row r="368" spans="1:33" s="30" customFormat="1" x14ac:dyDescent="0.2">
      <c r="A368" s="10" t="s">
        <v>252</v>
      </c>
      <c r="B368" s="52"/>
      <c r="C368" s="48"/>
      <c r="D368" s="44"/>
      <c r="E368" s="43"/>
      <c r="F368" s="43"/>
      <c r="G368" s="43"/>
      <c r="H368" s="43"/>
      <c r="I368" s="43"/>
      <c r="J368" s="43"/>
      <c r="K368" s="50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</row>
    <row r="369" spans="1:95" s="30" customFormat="1" x14ac:dyDescent="0.2">
      <c r="A369" s="10" t="s">
        <v>253</v>
      </c>
      <c r="B369" s="52"/>
      <c r="C369" s="48"/>
      <c r="D369" s="44"/>
      <c r="E369" s="43"/>
      <c r="F369" s="43"/>
      <c r="G369" s="43"/>
      <c r="H369" s="43"/>
      <c r="I369" s="43"/>
      <c r="J369" s="43"/>
      <c r="K369" s="50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</row>
    <row r="370" spans="1:95" s="30" customFormat="1" x14ac:dyDescent="0.2">
      <c r="A370" s="10" t="s">
        <v>254</v>
      </c>
      <c r="B370" s="104"/>
      <c r="C370" s="48"/>
      <c r="D370" s="44"/>
      <c r="E370" s="43"/>
      <c r="F370" s="43"/>
      <c r="G370" s="43"/>
      <c r="H370" s="43"/>
      <c r="I370" s="43"/>
      <c r="J370" s="43"/>
      <c r="K370" s="50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</row>
    <row r="371" spans="1:95" s="30" customFormat="1" x14ac:dyDescent="0.2">
      <c r="A371" s="10" t="s">
        <v>255</v>
      </c>
      <c r="B371" s="104"/>
      <c r="C371" s="48"/>
      <c r="D371" s="44"/>
      <c r="E371" s="43"/>
      <c r="F371" s="43"/>
      <c r="G371" s="43"/>
      <c r="H371" s="43"/>
      <c r="I371" s="43"/>
      <c r="J371" s="43"/>
      <c r="K371" s="50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</row>
    <row r="372" spans="1:95" s="30" customFormat="1" x14ac:dyDescent="0.2">
      <c r="A372" s="10" t="s">
        <v>256</v>
      </c>
      <c r="B372" s="104"/>
      <c r="C372" s="48"/>
      <c r="D372" s="44"/>
      <c r="E372" s="43"/>
      <c r="F372" s="43"/>
      <c r="G372" s="43"/>
      <c r="H372" s="43"/>
      <c r="I372" s="43"/>
      <c r="J372" s="43"/>
      <c r="K372" s="50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</row>
    <row r="373" spans="1:95" s="30" customFormat="1" x14ac:dyDescent="0.2">
      <c r="A373" s="10" t="s">
        <v>257</v>
      </c>
      <c r="B373" s="104"/>
      <c r="C373" s="48"/>
      <c r="D373" s="44"/>
      <c r="E373" s="43"/>
      <c r="F373" s="43"/>
      <c r="G373" s="43"/>
      <c r="H373" s="43"/>
      <c r="I373" s="43"/>
      <c r="J373" s="43"/>
      <c r="K373" s="50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</row>
    <row r="374" spans="1:95" s="30" customFormat="1" x14ac:dyDescent="0.2">
      <c r="A374" s="10" t="s">
        <v>258</v>
      </c>
      <c r="B374" s="104"/>
      <c r="C374" s="48"/>
      <c r="D374" s="44"/>
      <c r="E374" s="43"/>
      <c r="F374" s="43"/>
      <c r="G374" s="43"/>
      <c r="H374" s="43"/>
      <c r="I374" s="43"/>
      <c r="J374" s="43"/>
      <c r="K374" s="50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</row>
    <row r="375" spans="1:95" s="30" customFormat="1" x14ac:dyDescent="0.2">
      <c r="A375" s="10" t="s">
        <v>259</v>
      </c>
      <c r="B375" s="104"/>
      <c r="C375" s="48"/>
      <c r="D375" s="44"/>
      <c r="E375" s="43"/>
      <c r="F375" s="43"/>
      <c r="G375" s="43"/>
      <c r="H375" s="43"/>
      <c r="I375" s="43"/>
      <c r="J375" s="43"/>
      <c r="K375" s="50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</row>
    <row r="376" spans="1:95" s="30" customFormat="1" x14ac:dyDescent="0.2">
      <c r="A376" s="10" t="s">
        <v>260</v>
      </c>
      <c r="B376" s="104"/>
      <c r="C376" s="48"/>
      <c r="D376" s="44"/>
      <c r="E376" s="43"/>
      <c r="F376" s="43"/>
      <c r="G376" s="43"/>
      <c r="H376" s="43"/>
      <c r="I376" s="43"/>
      <c r="J376" s="43"/>
      <c r="K376" s="50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</row>
    <row r="377" spans="1:95" s="42" customFormat="1" x14ac:dyDescent="0.2">
      <c r="A377" s="10" t="s">
        <v>261</v>
      </c>
      <c r="B377" s="104"/>
      <c r="C377" s="48"/>
      <c r="D377" s="44"/>
      <c r="E377" s="43"/>
      <c r="F377" s="43"/>
      <c r="G377" s="43"/>
      <c r="H377" s="43"/>
      <c r="I377" s="43"/>
      <c r="J377" s="43"/>
      <c r="K377" s="50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  <c r="AZ377" s="30"/>
      <c r="BA377" s="30"/>
      <c r="BB377" s="30"/>
      <c r="BC377" s="30"/>
      <c r="BD377" s="30"/>
      <c r="BE377" s="30"/>
      <c r="BF377" s="30"/>
      <c r="BG377" s="30"/>
      <c r="BH377" s="30"/>
      <c r="BI377" s="30"/>
      <c r="BJ377" s="30"/>
      <c r="BK377" s="30"/>
      <c r="BL377" s="30"/>
      <c r="BM377" s="30"/>
      <c r="BN377" s="30"/>
      <c r="BO377" s="30"/>
      <c r="BP377" s="30"/>
      <c r="BQ377" s="30"/>
      <c r="BR377" s="30"/>
      <c r="BS377" s="30"/>
      <c r="BT377" s="30"/>
      <c r="BU377" s="30"/>
      <c r="BV377" s="30"/>
      <c r="BW377" s="30"/>
      <c r="BX377" s="30"/>
      <c r="BY377" s="30"/>
      <c r="BZ377" s="30"/>
      <c r="CA377" s="30"/>
      <c r="CB377" s="30"/>
      <c r="CC377" s="30"/>
      <c r="CD377" s="30"/>
      <c r="CE377" s="30"/>
      <c r="CF377" s="30"/>
      <c r="CG377" s="30"/>
      <c r="CH377" s="30"/>
      <c r="CI377" s="30"/>
      <c r="CJ377" s="30"/>
      <c r="CK377" s="30"/>
      <c r="CL377" s="30"/>
      <c r="CM377" s="30"/>
      <c r="CN377" s="30"/>
      <c r="CO377" s="30"/>
      <c r="CP377" s="30"/>
      <c r="CQ377" s="30"/>
    </row>
    <row r="378" spans="1:95" s="30" customFormat="1" x14ac:dyDescent="0.2">
      <c r="A378" s="10" t="s">
        <v>262</v>
      </c>
      <c r="B378" s="104"/>
      <c r="C378" s="48"/>
      <c r="D378" s="44"/>
      <c r="E378" s="43"/>
      <c r="F378" s="43"/>
      <c r="G378" s="43"/>
      <c r="H378" s="43"/>
      <c r="I378" s="43"/>
      <c r="J378" s="43"/>
      <c r="K378" s="43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</row>
    <row r="379" spans="1:95" s="30" customFormat="1" x14ac:dyDescent="0.2">
      <c r="A379" s="10" t="s">
        <v>263</v>
      </c>
      <c r="B379" s="104"/>
      <c r="C379" s="48"/>
      <c r="D379" s="44"/>
      <c r="E379" s="43"/>
      <c r="F379" s="43"/>
      <c r="G379" s="43"/>
      <c r="H379" s="43"/>
      <c r="I379" s="43"/>
      <c r="J379" s="43"/>
      <c r="K379" s="43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</row>
    <row r="380" spans="1:95" s="30" customFormat="1" x14ac:dyDescent="0.2">
      <c r="A380" s="10" t="s">
        <v>264</v>
      </c>
      <c r="B380" s="104"/>
      <c r="C380" s="48"/>
      <c r="D380" s="44"/>
      <c r="E380" s="43"/>
      <c r="F380" s="43"/>
      <c r="G380" s="43"/>
      <c r="H380" s="43"/>
      <c r="I380" s="43"/>
      <c r="J380" s="43"/>
      <c r="K380" s="43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  <c r="AA380" s="89"/>
      <c r="AB380" s="89"/>
      <c r="AC380" s="89"/>
      <c r="AD380" s="89"/>
      <c r="AE380" s="89"/>
      <c r="AF380" s="89"/>
      <c r="AG380" s="89"/>
    </row>
    <row r="381" spans="1:95" s="30" customFormat="1" ht="11.25" customHeight="1" x14ac:dyDescent="0.2">
      <c r="A381" s="10" t="s">
        <v>265</v>
      </c>
      <c r="B381" s="105"/>
      <c r="C381" s="48"/>
      <c r="D381" s="44"/>
      <c r="E381" s="43"/>
      <c r="F381" s="43"/>
      <c r="G381" s="43"/>
      <c r="H381" s="43"/>
      <c r="I381" s="43"/>
      <c r="J381" s="43"/>
      <c r="K381" s="43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89"/>
      <c r="AC381" s="89"/>
      <c r="AD381" s="89"/>
      <c r="AE381" s="89"/>
      <c r="AF381" s="89"/>
      <c r="AG381" s="89"/>
    </row>
    <row r="382" spans="1:95" x14ac:dyDescent="0.2">
      <c r="A382" s="10" t="s">
        <v>266</v>
      </c>
      <c r="B382" s="104"/>
      <c r="C382" s="45"/>
      <c r="D382" s="53"/>
      <c r="E382" s="47"/>
      <c r="F382" s="47"/>
      <c r="G382" s="47"/>
      <c r="H382" s="47"/>
      <c r="I382" s="47"/>
      <c r="J382" s="47"/>
      <c r="K382" s="47"/>
    </row>
    <row r="383" spans="1:95" x14ac:dyDescent="0.2">
      <c r="A383" s="10" t="s">
        <v>267</v>
      </c>
      <c r="B383" s="104"/>
      <c r="C383" s="45"/>
      <c r="D383" s="53"/>
      <c r="E383" s="47"/>
      <c r="F383" s="47"/>
      <c r="G383" s="47"/>
      <c r="H383" s="47"/>
      <c r="I383" s="47"/>
      <c r="J383" s="47"/>
    </row>
    <row r="384" spans="1:95" x14ac:dyDescent="0.2">
      <c r="A384" s="10" t="s">
        <v>276</v>
      </c>
      <c r="B384" s="104"/>
      <c r="C384" s="45"/>
      <c r="D384" s="53"/>
      <c r="E384" s="47"/>
      <c r="F384" s="47"/>
      <c r="G384" s="47"/>
      <c r="H384" s="47"/>
      <c r="I384" s="47"/>
      <c r="J384" s="47"/>
    </row>
    <row r="385" spans="1:16" x14ac:dyDescent="0.2">
      <c r="A385" s="10" t="s">
        <v>268</v>
      </c>
      <c r="B385" s="104"/>
      <c r="C385" s="45"/>
      <c r="D385" s="53"/>
      <c r="E385" s="47"/>
      <c r="F385" s="47"/>
      <c r="G385" s="47"/>
      <c r="H385" s="47"/>
      <c r="I385" s="47"/>
      <c r="J385" s="47"/>
    </row>
    <row r="386" spans="1:16" x14ac:dyDescent="0.2">
      <c r="A386" s="10" t="s">
        <v>269</v>
      </c>
      <c r="B386" s="104"/>
      <c r="C386" s="45"/>
      <c r="D386" s="53"/>
      <c r="E386" s="47"/>
      <c r="F386" s="47"/>
      <c r="G386" s="47"/>
      <c r="H386" s="47"/>
      <c r="I386" s="47"/>
      <c r="J386" s="47"/>
    </row>
    <row r="387" spans="1:16" x14ac:dyDescent="0.2">
      <c r="A387" s="10" t="s">
        <v>295</v>
      </c>
      <c r="B387" s="104"/>
      <c r="C387" s="45"/>
      <c r="D387" s="53"/>
      <c r="E387" s="47"/>
      <c r="F387" s="47"/>
      <c r="G387" s="47"/>
      <c r="H387" s="47"/>
      <c r="I387" s="47"/>
      <c r="J387" s="47"/>
    </row>
    <row r="388" spans="1:16" x14ac:dyDescent="0.2">
      <c r="A388" s="54"/>
      <c r="B388" s="9"/>
      <c r="C388" s="45"/>
      <c r="D388" s="53"/>
      <c r="E388" s="47"/>
      <c r="F388" s="47"/>
      <c r="G388" s="47"/>
      <c r="H388" s="47"/>
      <c r="I388" s="47"/>
      <c r="J388" s="47"/>
      <c r="M388" s="88" t="s">
        <v>243</v>
      </c>
      <c r="N388" s="88" t="s">
        <v>235</v>
      </c>
    </row>
    <row r="389" spans="1:16" x14ac:dyDescent="0.2">
      <c r="A389" s="55" t="s">
        <v>277</v>
      </c>
      <c r="B389" s="56"/>
      <c r="C389" s="46"/>
      <c r="D389" s="53"/>
      <c r="E389" s="47"/>
      <c r="F389" s="47"/>
      <c r="G389" s="47"/>
      <c r="H389" s="47"/>
      <c r="I389" s="47"/>
      <c r="J389" s="47"/>
      <c r="L389" s="93">
        <v>2013</v>
      </c>
      <c r="M389" s="93">
        <v>64.8</v>
      </c>
      <c r="N389" s="93">
        <v>72.400000000000006</v>
      </c>
      <c r="O389" s="91"/>
      <c r="P389" s="91"/>
    </row>
    <row r="390" spans="1:16" x14ac:dyDescent="0.2">
      <c r="A390" s="55"/>
      <c r="B390" s="56"/>
      <c r="C390" s="46"/>
      <c r="D390" s="53"/>
      <c r="E390" s="47"/>
      <c r="F390" s="47"/>
      <c r="G390" s="47"/>
      <c r="H390" s="47"/>
      <c r="I390" s="47"/>
      <c r="J390" s="47"/>
      <c r="L390" s="93">
        <v>2014</v>
      </c>
      <c r="M390" s="93">
        <v>62.1</v>
      </c>
      <c r="N390" s="93">
        <v>70.900000000000006</v>
      </c>
      <c r="O390" s="91"/>
      <c r="P390" s="91"/>
    </row>
    <row r="391" spans="1:16" x14ac:dyDescent="0.2">
      <c r="C391" s="59"/>
      <c r="L391" s="93">
        <v>2015</v>
      </c>
      <c r="M391" s="93">
        <v>72</v>
      </c>
      <c r="N391" s="93">
        <v>78.5</v>
      </c>
      <c r="O391" s="91"/>
      <c r="P391" s="91"/>
    </row>
    <row r="392" spans="1:16" x14ac:dyDescent="0.2">
      <c r="C392" s="59"/>
      <c r="L392" s="93">
        <v>2016</v>
      </c>
      <c r="M392" s="93">
        <v>70.400000000000006</v>
      </c>
      <c r="N392" s="93">
        <v>77.099999999999994</v>
      </c>
      <c r="O392" s="91"/>
      <c r="P392" s="91"/>
    </row>
    <row r="393" spans="1:16" x14ac:dyDescent="0.2">
      <c r="A393" s="60"/>
      <c r="B393" s="61"/>
      <c r="C393" s="62"/>
      <c r="D393" s="63"/>
      <c r="E393" s="64"/>
      <c r="F393" s="64"/>
      <c r="G393" s="64"/>
      <c r="H393" s="64"/>
      <c r="I393" s="64"/>
      <c r="J393" s="64"/>
      <c r="L393" s="93">
        <v>2017</v>
      </c>
      <c r="M393" s="93">
        <v>67.3</v>
      </c>
      <c r="N393" s="93">
        <v>74</v>
      </c>
      <c r="O393" s="91"/>
      <c r="P393" s="91"/>
    </row>
    <row r="394" spans="1:16" x14ac:dyDescent="0.2">
      <c r="C394" s="59"/>
      <c r="L394" s="93">
        <v>2018</v>
      </c>
      <c r="M394" s="93">
        <v>68.099999999999994</v>
      </c>
      <c r="N394" s="93">
        <v>76.099999999999994</v>
      </c>
      <c r="O394" s="91"/>
      <c r="P394" s="91"/>
    </row>
    <row r="395" spans="1:16" x14ac:dyDescent="0.2">
      <c r="C395" s="59"/>
      <c r="L395" s="93">
        <v>2019</v>
      </c>
      <c r="M395" s="93">
        <v>66.5</v>
      </c>
      <c r="N395" s="93">
        <v>75.2</v>
      </c>
      <c r="O395" s="91"/>
      <c r="P395" s="91"/>
    </row>
    <row r="396" spans="1:16" x14ac:dyDescent="0.2">
      <c r="C396" s="59"/>
      <c r="L396" s="93">
        <v>2020</v>
      </c>
      <c r="M396" s="93">
        <v>64.900000000000006</v>
      </c>
      <c r="N396" s="93">
        <v>74.5</v>
      </c>
      <c r="O396" s="91"/>
      <c r="P396" s="91"/>
    </row>
    <row r="397" spans="1:16" x14ac:dyDescent="0.2">
      <c r="C397" s="59"/>
      <c r="L397" s="93">
        <v>2021</v>
      </c>
      <c r="M397" s="93">
        <v>63.1</v>
      </c>
      <c r="N397" s="93">
        <v>71.400000000000006</v>
      </c>
      <c r="O397" s="91"/>
      <c r="P397" s="91"/>
    </row>
    <row r="398" spans="1:16" x14ac:dyDescent="0.2">
      <c r="C398" s="59"/>
      <c r="L398" s="93">
        <v>2022</v>
      </c>
      <c r="M398" s="93">
        <v>59.9</v>
      </c>
      <c r="N398" s="93">
        <v>66.3</v>
      </c>
      <c r="O398" s="91"/>
      <c r="P398" s="91"/>
    </row>
    <row r="399" spans="1:16" x14ac:dyDescent="0.2">
      <c r="C399" s="59"/>
      <c r="E399" s="65"/>
      <c r="F399" s="65"/>
      <c r="G399" s="65"/>
      <c r="H399" s="65"/>
      <c r="I399" s="65"/>
      <c r="J399" s="65"/>
      <c r="L399" s="93">
        <v>2023</v>
      </c>
      <c r="M399" s="93">
        <v>61.4</v>
      </c>
      <c r="N399" s="93">
        <v>69.3</v>
      </c>
      <c r="O399" s="91"/>
      <c r="P399" s="91"/>
    </row>
    <row r="400" spans="1:16" x14ac:dyDescent="0.2">
      <c r="C400" s="59"/>
      <c r="L400" s="94">
        <v>2024</v>
      </c>
      <c r="M400" s="91">
        <v>64.204545454545453</v>
      </c>
      <c r="N400" s="91">
        <v>70.078924633564199</v>
      </c>
      <c r="O400" s="91">
        <v>70.078924633564199</v>
      </c>
      <c r="P400" s="91">
        <v>64.204545454545453</v>
      </c>
    </row>
    <row r="401" spans="1:97" x14ac:dyDescent="0.2">
      <c r="C401" s="59"/>
      <c r="L401" s="94"/>
      <c r="M401" s="91"/>
      <c r="O401" s="91"/>
      <c r="P401" s="91"/>
    </row>
    <row r="402" spans="1:97" x14ac:dyDescent="0.2">
      <c r="C402" s="59"/>
      <c r="M402" s="95"/>
    </row>
    <row r="403" spans="1:97" x14ac:dyDescent="0.2">
      <c r="C403" s="59"/>
      <c r="M403" s="95"/>
    </row>
    <row r="404" spans="1:97" x14ac:dyDescent="0.2">
      <c r="A404" s="65"/>
      <c r="B404" s="36"/>
      <c r="C404" s="36"/>
      <c r="D404" s="36"/>
      <c r="M404" s="95"/>
    </row>
    <row r="405" spans="1:97" x14ac:dyDescent="0.2">
      <c r="A405" s="65"/>
      <c r="B405" s="36"/>
      <c r="C405" s="36"/>
      <c r="D405" s="36"/>
      <c r="N405" s="92"/>
    </row>
    <row r="406" spans="1:97" s="68" customFormat="1" x14ac:dyDescent="0.2">
      <c r="A406" s="65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88"/>
      <c r="M406" s="95"/>
      <c r="N406" s="92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  <c r="AU406" s="36"/>
      <c r="AV406" s="36"/>
      <c r="AW406" s="36"/>
      <c r="AX406" s="36"/>
      <c r="AY406" s="36"/>
      <c r="AZ406" s="36"/>
      <c r="BA406" s="36"/>
      <c r="BB406" s="36"/>
      <c r="BC406" s="36"/>
      <c r="BD406" s="36"/>
      <c r="BE406" s="36"/>
      <c r="BF406" s="36"/>
      <c r="BG406" s="36"/>
      <c r="BH406" s="36"/>
      <c r="BI406" s="36"/>
      <c r="BJ406" s="36"/>
      <c r="BK406" s="36"/>
      <c r="BL406" s="36"/>
      <c r="BM406" s="36"/>
      <c r="BN406" s="36"/>
      <c r="BO406" s="36"/>
      <c r="BP406" s="36"/>
      <c r="BQ406" s="36"/>
      <c r="BR406" s="36"/>
      <c r="BS406" s="36"/>
      <c r="BT406" s="36"/>
      <c r="BU406" s="36"/>
      <c r="BV406" s="36"/>
      <c r="BW406" s="36"/>
      <c r="BX406" s="36"/>
      <c r="BY406" s="36"/>
      <c r="BZ406" s="36"/>
      <c r="CA406" s="36"/>
      <c r="CB406" s="36"/>
      <c r="CC406" s="36"/>
      <c r="CD406" s="36"/>
      <c r="CE406" s="36"/>
      <c r="CF406" s="36"/>
      <c r="CG406" s="36"/>
      <c r="CH406" s="36"/>
      <c r="CI406" s="36"/>
      <c r="CJ406" s="36"/>
      <c r="CK406" s="36"/>
      <c r="CL406" s="36"/>
      <c r="CM406" s="36"/>
      <c r="CN406" s="36"/>
      <c r="CO406" s="36"/>
      <c r="CP406" s="36"/>
      <c r="CQ406" s="36"/>
      <c r="CR406" s="36"/>
      <c r="CS406" s="36"/>
    </row>
    <row r="407" spans="1:97" s="68" customFormat="1" x14ac:dyDescent="0.2">
      <c r="A407" s="65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88"/>
      <c r="M407" s="95"/>
      <c r="N407" s="92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36"/>
      <c r="AY407" s="36"/>
      <c r="AZ407" s="36"/>
      <c r="BA407" s="36"/>
      <c r="BB407" s="36"/>
      <c r="BC407" s="36"/>
      <c r="BD407" s="36"/>
      <c r="BE407" s="36"/>
      <c r="BF407" s="36"/>
      <c r="BG407" s="36"/>
      <c r="BH407" s="36"/>
      <c r="BI407" s="36"/>
      <c r="BJ407" s="36"/>
      <c r="BK407" s="36"/>
      <c r="BL407" s="36"/>
      <c r="BM407" s="36"/>
      <c r="BN407" s="36"/>
      <c r="BO407" s="36"/>
      <c r="BP407" s="36"/>
      <c r="BQ407" s="36"/>
      <c r="BR407" s="36"/>
      <c r="BS407" s="36"/>
      <c r="BT407" s="36"/>
      <c r="BU407" s="36"/>
      <c r="BV407" s="36"/>
      <c r="BW407" s="36"/>
      <c r="BX407" s="36"/>
      <c r="BY407" s="36"/>
      <c r="BZ407" s="36"/>
      <c r="CA407" s="36"/>
      <c r="CB407" s="36"/>
      <c r="CC407" s="36"/>
      <c r="CD407" s="36"/>
      <c r="CE407" s="36"/>
      <c r="CF407" s="36"/>
      <c r="CG407" s="36"/>
      <c r="CH407" s="36"/>
      <c r="CI407" s="36"/>
      <c r="CJ407" s="36"/>
      <c r="CK407" s="36"/>
      <c r="CL407" s="36"/>
      <c r="CM407" s="36"/>
      <c r="CN407" s="36"/>
      <c r="CO407" s="36"/>
      <c r="CP407" s="36"/>
      <c r="CQ407" s="36"/>
      <c r="CR407" s="36"/>
      <c r="CS407" s="36"/>
    </row>
    <row r="408" spans="1:97" s="68" customFormat="1" x14ac:dyDescent="0.2">
      <c r="A408" s="65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88"/>
      <c r="M408" s="95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  <c r="AU408" s="36"/>
      <c r="AV408" s="36"/>
      <c r="AW408" s="36"/>
      <c r="AX408" s="36"/>
      <c r="AY408" s="36"/>
      <c r="AZ408" s="36"/>
      <c r="BA408" s="36"/>
      <c r="BB408" s="36"/>
      <c r="BC408" s="36"/>
      <c r="BD408" s="36"/>
      <c r="BE408" s="36"/>
      <c r="BF408" s="36"/>
      <c r="BG408" s="36"/>
      <c r="BH408" s="36"/>
      <c r="BI408" s="36"/>
      <c r="BJ408" s="36"/>
      <c r="BK408" s="36"/>
      <c r="BL408" s="36"/>
      <c r="BM408" s="36"/>
      <c r="BN408" s="36"/>
      <c r="BO408" s="36"/>
      <c r="BP408" s="36"/>
      <c r="BQ408" s="36"/>
      <c r="BR408" s="36"/>
      <c r="BS408" s="36"/>
      <c r="BT408" s="36"/>
      <c r="BU408" s="36"/>
      <c r="BV408" s="36"/>
      <c r="BW408" s="36"/>
      <c r="BX408" s="36"/>
      <c r="BY408" s="36"/>
      <c r="BZ408" s="36"/>
      <c r="CA408" s="36"/>
      <c r="CB408" s="36"/>
      <c r="CC408" s="36"/>
      <c r="CD408" s="36"/>
      <c r="CE408" s="36"/>
      <c r="CF408" s="36"/>
      <c r="CG408" s="36"/>
      <c r="CH408" s="36"/>
      <c r="CI408" s="36"/>
      <c r="CJ408" s="36"/>
      <c r="CK408" s="36"/>
      <c r="CL408" s="36"/>
      <c r="CM408" s="36"/>
      <c r="CN408" s="36"/>
      <c r="CO408" s="36"/>
      <c r="CP408" s="36"/>
      <c r="CQ408" s="36"/>
      <c r="CR408" s="36"/>
      <c r="CS408" s="36"/>
    </row>
    <row r="409" spans="1:97" s="68" customFormat="1" x14ac:dyDescent="0.2">
      <c r="A409" s="65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88"/>
      <c r="M409" s="95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36"/>
      <c r="AY409" s="36"/>
      <c r="AZ409" s="36"/>
      <c r="BA409" s="36"/>
      <c r="BB409" s="36"/>
      <c r="BC409" s="36"/>
      <c r="BD409" s="36"/>
      <c r="BE409" s="36"/>
      <c r="BF409" s="36"/>
      <c r="BG409" s="36"/>
      <c r="BH409" s="36"/>
      <c r="BI409" s="36"/>
      <c r="BJ409" s="36"/>
      <c r="BK409" s="36"/>
      <c r="BL409" s="36"/>
      <c r="BM409" s="36"/>
      <c r="BN409" s="36"/>
      <c r="BO409" s="36"/>
      <c r="BP409" s="36"/>
      <c r="BQ409" s="36"/>
      <c r="BR409" s="36"/>
      <c r="BS409" s="36"/>
      <c r="BT409" s="36"/>
      <c r="BU409" s="36"/>
      <c r="BV409" s="36"/>
      <c r="BW409" s="36"/>
      <c r="BX409" s="36"/>
      <c r="BY409" s="36"/>
      <c r="BZ409" s="36"/>
      <c r="CA409" s="36"/>
      <c r="CB409" s="36"/>
      <c r="CC409" s="36"/>
      <c r="CD409" s="36"/>
      <c r="CE409" s="36"/>
      <c r="CF409" s="36"/>
      <c r="CG409" s="36"/>
      <c r="CH409" s="36"/>
      <c r="CI409" s="36"/>
      <c r="CJ409" s="36"/>
      <c r="CK409" s="36"/>
      <c r="CL409" s="36"/>
      <c r="CM409" s="36"/>
      <c r="CN409" s="36"/>
      <c r="CO409" s="36"/>
      <c r="CP409" s="36"/>
      <c r="CQ409" s="36"/>
      <c r="CR409" s="36"/>
      <c r="CS409" s="36"/>
    </row>
    <row r="410" spans="1:97" s="68" customFormat="1" x14ac:dyDescent="0.2">
      <c r="A410" s="65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  <c r="AU410" s="36"/>
      <c r="AV410" s="36"/>
      <c r="AW410" s="36"/>
      <c r="AX410" s="36"/>
      <c r="AY410" s="36"/>
      <c r="AZ410" s="36"/>
      <c r="BA410" s="36"/>
      <c r="BB410" s="36"/>
      <c r="BC410" s="36"/>
      <c r="BD410" s="36"/>
      <c r="BE410" s="36"/>
      <c r="BF410" s="36"/>
      <c r="BG410" s="36"/>
      <c r="BH410" s="36"/>
      <c r="BI410" s="36"/>
      <c r="BJ410" s="36"/>
      <c r="BK410" s="36"/>
      <c r="BL410" s="36"/>
      <c r="BM410" s="36"/>
      <c r="BN410" s="36"/>
      <c r="BO410" s="36"/>
      <c r="BP410" s="36"/>
      <c r="BQ410" s="36"/>
      <c r="BR410" s="36"/>
      <c r="BS410" s="36"/>
      <c r="BT410" s="36"/>
      <c r="BU410" s="36"/>
      <c r="BV410" s="36"/>
      <c r="BW410" s="36"/>
      <c r="BX410" s="36"/>
      <c r="BY410" s="36"/>
      <c r="BZ410" s="36"/>
      <c r="CA410" s="36"/>
      <c r="CB410" s="36"/>
      <c r="CC410" s="36"/>
      <c r="CD410" s="36"/>
      <c r="CE410" s="36"/>
      <c r="CF410" s="36"/>
      <c r="CG410" s="36"/>
      <c r="CH410" s="36"/>
      <c r="CI410" s="36"/>
      <c r="CJ410" s="36"/>
      <c r="CK410" s="36"/>
      <c r="CL410" s="36"/>
      <c r="CM410" s="36"/>
      <c r="CN410" s="36"/>
      <c r="CO410" s="36"/>
      <c r="CP410" s="36"/>
      <c r="CQ410" s="36"/>
      <c r="CR410" s="36"/>
      <c r="CS410" s="36"/>
    </row>
    <row r="411" spans="1:97" s="68" customFormat="1" x14ac:dyDescent="0.2">
      <c r="A411" s="65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AV411" s="36"/>
      <c r="AW411" s="36"/>
      <c r="AX411" s="36"/>
      <c r="AY411" s="36"/>
      <c r="AZ411" s="36"/>
      <c r="BA411" s="36"/>
      <c r="BB411" s="36"/>
      <c r="BC411" s="36"/>
      <c r="BD411" s="36"/>
      <c r="BE411" s="36"/>
      <c r="BF411" s="36"/>
      <c r="BG411" s="36"/>
      <c r="BH411" s="36"/>
      <c r="BI411" s="36"/>
      <c r="BJ411" s="36"/>
      <c r="BK411" s="36"/>
      <c r="BL411" s="36"/>
      <c r="BM411" s="36"/>
      <c r="BN411" s="36"/>
      <c r="BO411" s="36"/>
      <c r="BP411" s="36"/>
      <c r="BQ411" s="36"/>
      <c r="BR411" s="36"/>
      <c r="BS411" s="36"/>
      <c r="BT411" s="36"/>
      <c r="BU411" s="36"/>
      <c r="BV411" s="36"/>
      <c r="BW411" s="36"/>
      <c r="BX411" s="36"/>
      <c r="BY411" s="36"/>
      <c r="BZ411" s="36"/>
      <c r="CA411" s="36"/>
      <c r="CB411" s="36"/>
      <c r="CC411" s="36"/>
      <c r="CD411" s="36"/>
      <c r="CE411" s="36"/>
      <c r="CF411" s="36"/>
      <c r="CG411" s="36"/>
      <c r="CH411" s="36"/>
      <c r="CI411" s="36"/>
      <c r="CJ411" s="36"/>
      <c r="CK411" s="36"/>
      <c r="CL411" s="36"/>
      <c r="CM411" s="36"/>
      <c r="CN411" s="36"/>
      <c r="CO411" s="36"/>
      <c r="CP411" s="36"/>
      <c r="CQ411" s="36"/>
      <c r="CR411" s="36"/>
      <c r="CS411" s="36"/>
    </row>
    <row r="412" spans="1:97" s="68" customFormat="1" x14ac:dyDescent="0.2">
      <c r="A412" s="65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  <c r="AU412" s="36"/>
      <c r="AV412" s="36"/>
      <c r="AW412" s="36"/>
      <c r="AX412" s="36"/>
      <c r="AY412" s="36"/>
      <c r="AZ412" s="36"/>
      <c r="BA412" s="36"/>
      <c r="BB412" s="36"/>
      <c r="BC412" s="36"/>
      <c r="BD412" s="36"/>
      <c r="BE412" s="36"/>
      <c r="BF412" s="36"/>
      <c r="BG412" s="36"/>
      <c r="BH412" s="36"/>
      <c r="BI412" s="36"/>
      <c r="BJ412" s="36"/>
      <c r="BK412" s="36"/>
      <c r="BL412" s="36"/>
      <c r="BM412" s="36"/>
      <c r="BN412" s="36"/>
      <c r="BO412" s="36"/>
      <c r="BP412" s="36"/>
      <c r="BQ412" s="36"/>
      <c r="BR412" s="36"/>
      <c r="BS412" s="36"/>
      <c r="BT412" s="36"/>
      <c r="BU412" s="36"/>
      <c r="BV412" s="36"/>
      <c r="BW412" s="36"/>
      <c r="BX412" s="36"/>
      <c r="BY412" s="36"/>
      <c r="BZ412" s="36"/>
      <c r="CA412" s="36"/>
      <c r="CB412" s="36"/>
      <c r="CC412" s="36"/>
      <c r="CD412" s="36"/>
      <c r="CE412" s="36"/>
      <c r="CF412" s="36"/>
      <c r="CG412" s="36"/>
      <c r="CH412" s="36"/>
      <c r="CI412" s="36"/>
      <c r="CJ412" s="36"/>
      <c r="CK412" s="36"/>
      <c r="CL412" s="36"/>
      <c r="CM412" s="36"/>
      <c r="CN412" s="36"/>
      <c r="CO412" s="36"/>
      <c r="CP412" s="36"/>
      <c r="CQ412" s="36"/>
      <c r="CR412" s="36"/>
      <c r="CS412" s="36"/>
    </row>
    <row r="413" spans="1:97" s="68" customFormat="1" x14ac:dyDescent="0.2">
      <c r="A413" s="65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36"/>
      <c r="AZ413" s="36"/>
      <c r="BA413" s="36"/>
      <c r="BB413" s="36"/>
      <c r="BC413" s="36"/>
      <c r="BD413" s="36"/>
      <c r="BE413" s="36"/>
      <c r="BF413" s="36"/>
      <c r="BG413" s="36"/>
      <c r="BH413" s="36"/>
      <c r="BI413" s="36"/>
      <c r="BJ413" s="36"/>
      <c r="BK413" s="36"/>
      <c r="BL413" s="36"/>
      <c r="BM413" s="36"/>
      <c r="BN413" s="36"/>
      <c r="BO413" s="36"/>
      <c r="BP413" s="36"/>
      <c r="BQ413" s="36"/>
      <c r="BR413" s="36"/>
      <c r="BS413" s="36"/>
      <c r="BT413" s="36"/>
      <c r="BU413" s="36"/>
      <c r="BV413" s="36"/>
      <c r="BW413" s="36"/>
      <c r="BX413" s="36"/>
      <c r="BY413" s="36"/>
      <c r="BZ413" s="36"/>
      <c r="CA413" s="36"/>
      <c r="CB413" s="36"/>
      <c r="CC413" s="36"/>
      <c r="CD413" s="36"/>
      <c r="CE413" s="36"/>
      <c r="CF413" s="36"/>
      <c r="CG413" s="36"/>
      <c r="CH413" s="36"/>
      <c r="CI413" s="36"/>
      <c r="CJ413" s="36"/>
      <c r="CK413" s="36"/>
      <c r="CL413" s="36"/>
      <c r="CM413" s="36"/>
      <c r="CN413" s="36"/>
      <c r="CO413" s="36"/>
      <c r="CP413" s="36"/>
      <c r="CQ413" s="36"/>
      <c r="CR413" s="36"/>
      <c r="CS413" s="36"/>
    </row>
    <row r="414" spans="1:97" s="68" customFormat="1" x14ac:dyDescent="0.2">
      <c r="A414" s="65"/>
      <c r="B414" s="70"/>
      <c r="C414" s="70"/>
      <c r="D414" s="70"/>
      <c r="E414" s="36"/>
      <c r="F414" s="36"/>
      <c r="G414" s="36"/>
      <c r="H414" s="36"/>
      <c r="I414" s="36"/>
      <c r="J414" s="36"/>
      <c r="K414" s="36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  <c r="AU414" s="36"/>
      <c r="AV414" s="36"/>
      <c r="AW414" s="36"/>
      <c r="AX414" s="36"/>
      <c r="AY414" s="36"/>
      <c r="AZ414" s="36"/>
      <c r="BA414" s="36"/>
      <c r="BB414" s="36"/>
      <c r="BC414" s="36"/>
      <c r="BD414" s="36"/>
      <c r="BE414" s="36"/>
      <c r="BF414" s="36"/>
      <c r="BG414" s="36"/>
      <c r="BH414" s="36"/>
      <c r="BI414" s="36"/>
      <c r="BJ414" s="36"/>
      <c r="BK414" s="36"/>
      <c r="BL414" s="36"/>
      <c r="BM414" s="36"/>
      <c r="BN414" s="36"/>
      <c r="BO414" s="36"/>
      <c r="BP414" s="36"/>
      <c r="BQ414" s="36"/>
      <c r="BR414" s="36"/>
      <c r="BS414" s="36"/>
      <c r="BT414" s="36"/>
      <c r="BU414" s="36"/>
      <c r="BV414" s="36"/>
      <c r="BW414" s="36"/>
      <c r="BX414" s="36"/>
      <c r="BY414" s="36"/>
      <c r="BZ414" s="36"/>
      <c r="CA414" s="36"/>
      <c r="CB414" s="36"/>
      <c r="CC414" s="36"/>
      <c r="CD414" s="36"/>
      <c r="CE414" s="36"/>
      <c r="CF414" s="36"/>
      <c r="CG414" s="36"/>
      <c r="CH414" s="36"/>
      <c r="CI414" s="36"/>
      <c r="CJ414" s="36"/>
      <c r="CK414" s="36"/>
      <c r="CL414" s="36"/>
      <c r="CM414" s="36"/>
      <c r="CN414" s="36"/>
      <c r="CO414" s="36"/>
      <c r="CP414" s="36"/>
      <c r="CQ414" s="36"/>
      <c r="CR414" s="36"/>
      <c r="CS414" s="36"/>
    </row>
    <row r="415" spans="1:97" s="68" customFormat="1" x14ac:dyDescent="0.2">
      <c r="A415" s="65"/>
      <c r="B415" s="70"/>
      <c r="C415" s="70"/>
      <c r="D415" s="70"/>
      <c r="E415" s="36"/>
      <c r="F415" s="36"/>
      <c r="G415" s="36"/>
      <c r="H415" s="36"/>
      <c r="I415" s="36"/>
      <c r="J415" s="36"/>
      <c r="K415" s="36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  <c r="AU415" s="36"/>
      <c r="AV415" s="36"/>
      <c r="AW415" s="36"/>
      <c r="AX415" s="36"/>
      <c r="AY415" s="36"/>
      <c r="AZ415" s="36"/>
      <c r="BA415" s="36"/>
      <c r="BB415" s="36"/>
      <c r="BC415" s="36"/>
      <c r="BD415" s="36"/>
      <c r="BE415" s="36"/>
      <c r="BF415" s="36"/>
      <c r="BG415" s="36"/>
      <c r="BH415" s="36"/>
      <c r="BI415" s="36"/>
      <c r="BJ415" s="36"/>
      <c r="BK415" s="36"/>
      <c r="BL415" s="36"/>
      <c r="BM415" s="36"/>
      <c r="BN415" s="36"/>
      <c r="BO415" s="36"/>
      <c r="BP415" s="36"/>
      <c r="BQ415" s="36"/>
      <c r="BR415" s="36"/>
      <c r="BS415" s="36"/>
      <c r="BT415" s="36"/>
      <c r="BU415" s="36"/>
      <c r="BV415" s="36"/>
      <c r="BW415" s="36"/>
      <c r="BX415" s="36"/>
      <c r="BY415" s="36"/>
      <c r="BZ415" s="36"/>
      <c r="CA415" s="36"/>
      <c r="CB415" s="36"/>
      <c r="CC415" s="36"/>
      <c r="CD415" s="36"/>
      <c r="CE415" s="36"/>
      <c r="CF415" s="36"/>
      <c r="CG415" s="36"/>
      <c r="CH415" s="36"/>
      <c r="CI415" s="36"/>
      <c r="CJ415" s="36"/>
      <c r="CK415" s="36"/>
      <c r="CL415" s="36"/>
      <c r="CM415" s="36"/>
      <c r="CN415" s="36"/>
      <c r="CO415" s="36"/>
      <c r="CP415" s="36"/>
      <c r="CQ415" s="36"/>
      <c r="CR415" s="36"/>
      <c r="CS415" s="36"/>
    </row>
    <row r="416" spans="1:97" s="68" customFormat="1" x14ac:dyDescent="0.2">
      <c r="A416" s="65"/>
      <c r="B416" s="70"/>
      <c r="C416" s="70"/>
      <c r="D416" s="70"/>
      <c r="E416" s="36"/>
      <c r="F416" s="36"/>
      <c r="G416" s="36"/>
      <c r="H416" s="36"/>
      <c r="I416" s="36"/>
      <c r="J416" s="36"/>
      <c r="K416" s="36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  <c r="AW416" s="36"/>
      <c r="AX416" s="36"/>
      <c r="AY416" s="36"/>
      <c r="AZ416" s="36"/>
      <c r="BA416" s="36"/>
      <c r="BB416" s="36"/>
      <c r="BC416" s="36"/>
      <c r="BD416" s="36"/>
      <c r="BE416" s="36"/>
      <c r="BF416" s="36"/>
      <c r="BG416" s="36"/>
      <c r="BH416" s="36"/>
      <c r="BI416" s="36"/>
      <c r="BJ416" s="36"/>
      <c r="BK416" s="36"/>
      <c r="BL416" s="36"/>
      <c r="BM416" s="36"/>
      <c r="BN416" s="36"/>
      <c r="BO416" s="36"/>
      <c r="BP416" s="36"/>
      <c r="BQ416" s="36"/>
      <c r="BR416" s="36"/>
      <c r="BS416" s="36"/>
      <c r="BT416" s="36"/>
      <c r="BU416" s="36"/>
      <c r="BV416" s="36"/>
      <c r="BW416" s="36"/>
      <c r="BX416" s="36"/>
      <c r="BY416" s="36"/>
      <c r="BZ416" s="36"/>
      <c r="CA416" s="36"/>
      <c r="CB416" s="36"/>
      <c r="CC416" s="36"/>
      <c r="CD416" s="36"/>
      <c r="CE416" s="36"/>
      <c r="CF416" s="36"/>
      <c r="CG416" s="36"/>
      <c r="CH416" s="36"/>
      <c r="CI416" s="36"/>
      <c r="CJ416" s="36"/>
      <c r="CK416" s="36"/>
      <c r="CL416" s="36"/>
      <c r="CM416" s="36"/>
      <c r="CN416" s="36"/>
      <c r="CO416" s="36"/>
      <c r="CP416" s="36"/>
      <c r="CQ416" s="36"/>
      <c r="CR416" s="36"/>
      <c r="CS416" s="36"/>
    </row>
    <row r="417" spans="1:97" s="68" customFormat="1" x14ac:dyDescent="0.2">
      <c r="A417" s="65"/>
      <c r="B417" s="36"/>
      <c r="C417" s="70"/>
      <c r="D417" s="36"/>
      <c r="E417" s="36"/>
      <c r="F417" s="36"/>
      <c r="G417" s="36"/>
      <c r="H417" s="36"/>
      <c r="I417" s="36"/>
      <c r="J417" s="36"/>
      <c r="K417" s="36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36"/>
      <c r="AZ417" s="36"/>
      <c r="BA417" s="36"/>
      <c r="BB417" s="36"/>
      <c r="BC417" s="36"/>
      <c r="BD417" s="36"/>
      <c r="BE417" s="36"/>
      <c r="BF417" s="36"/>
      <c r="BG417" s="36"/>
      <c r="BH417" s="36"/>
      <c r="BI417" s="36"/>
      <c r="BJ417" s="36"/>
      <c r="BK417" s="36"/>
      <c r="BL417" s="36"/>
      <c r="BM417" s="36"/>
      <c r="BN417" s="36"/>
      <c r="BO417" s="36"/>
      <c r="BP417" s="36"/>
      <c r="BQ417" s="36"/>
      <c r="BR417" s="36"/>
      <c r="BS417" s="36"/>
      <c r="BT417" s="36"/>
      <c r="BU417" s="36"/>
      <c r="BV417" s="36"/>
      <c r="BW417" s="36"/>
      <c r="BX417" s="36"/>
      <c r="BY417" s="36"/>
      <c r="BZ417" s="36"/>
      <c r="CA417" s="36"/>
      <c r="CB417" s="36"/>
      <c r="CC417" s="36"/>
      <c r="CD417" s="36"/>
      <c r="CE417" s="36"/>
      <c r="CF417" s="36"/>
      <c r="CG417" s="36"/>
      <c r="CH417" s="36"/>
      <c r="CI417" s="36"/>
      <c r="CJ417" s="36"/>
      <c r="CK417" s="36"/>
      <c r="CL417" s="36"/>
      <c r="CM417" s="36"/>
      <c r="CN417" s="36"/>
      <c r="CO417" s="36"/>
      <c r="CP417" s="36"/>
      <c r="CQ417" s="36"/>
      <c r="CR417" s="36"/>
      <c r="CS417" s="36"/>
    </row>
    <row r="418" spans="1:97" s="68" customFormat="1" x14ac:dyDescent="0.2">
      <c r="A418" s="57"/>
      <c r="B418" s="58"/>
      <c r="C418" s="59"/>
      <c r="D418" s="75"/>
      <c r="E418" s="36"/>
      <c r="F418" s="36"/>
      <c r="G418" s="36"/>
      <c r="H418" s="36"/>
      <c r="I418" s="36"/>
      <c r="J418" s="36"/>
      <c r="K418" s="36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36"/>
      <c r="AY418" s="36"/>
      <c r="AZ418" s="36"/>
      <c r="BA418" s="36"/>
      <c r="BB418" s="36"/>
      <c r="BC418" s="36"/>
      <c r="BD418" s="36"/>
      <c r="BE418" s="36"/>
      <c r="BF418" s="36"/>
      <c r="BG418" s="36"/>
      <c r="BH418" s="36"/>
      <c r="BI418" s="36"/>
      <c r="BJ418" s="36"/>
      <c r="BK418" s="36"/>
      <c r="BL418" s="36"/>
      <c r="BM418" s="36"/>
      <c r="BN418" s="36"/>
      <c r="BO418" s="36"/>
      <c r="BP418" s="36"/>
      <c r="BQ418" s="36"/>
      <c r="BR418" s="36"/>
      <c r="BS418" s="36"/>
      <c r="BT418" s="36"/>
      <c r="BU418" s="36"/>
      <c r="BV418" s="36"/>
      <c r="BW418" s="36"/>
      <c r="BX418" s="36"/>
      <c r="BY418" s="36"/>
      <c r="BZ418" s="36"/>
      <c r="CA418" s="36"/>
      <c r="CB418" s="36"/>
      <c r="CC418" s="36"/>
      <c r="CD418" s="36"/>
      <c r="CE418" s="36"/>
      <c r="CF418" s="36"/>
      <c r="CG418" s="36"/>
      <c r="CH418" s="36"/>
      <c r="CI418" s="36"/>
      <c r="CJ418" s="36"/>
      <c r="CK418" s="36"/>
      <c r="CL418" s="36"/>
      <c r="CM418" s="36"/>
      <c r="CN418" s="36"/>
      <c r="CO418" s="36"/>
      <c r="CP418" s="36"/>
      <c r="CQ418" s="36"/>
      <c r="CR418" s="36"/>
      <c r="CS418" s="36"/>
    </row>
    <row r="419" spans="1:97" s="68" customFormat="1" x14ac:dyDescent="0.2">
      <c r="A419" s="57"/>
      <c r="B419" s="58"/>
      <c r="C419" s="59"/>
      <c r="D419" s="75"/>
      <c r="E419" s="36"/>
      <c r="F419" s="36"/>
      <c r="G419" s="36"/>
      <c r="H419" s="36"/>
      <c r="I419" s="36"/>
      <c r="J419" s="36"/>
      <c r="K419" s="36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  <c r="AG419" s="88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  <c r="AU419" s="36"/>
      <c r="AV419" s="36"/>
      <c r="AW419" s="36"/>
      <c r="AX419" s="36"/>
      <c r="AY419" s="36"/>
      <c r="AZ419" s="36"/>
      <c r="BA419" s="36"/>
      <c r="BB419" s="36"/>
      <c r="BC419" s="36"/>
      <c r="BD419" s="36"/>
      <c r="BE419" s="36"/>
      <c r="BF419" s="36"/>
      <c r="BG419" s="36"/>
      <c r="BH419" s="36"/>
      <c r="BI419" s="36"/>
      <c r="BJ419" s="36"/>
      <c r="BK419" s="36"/>
      <c r="BL419" s="36"/>
      <c r="BM419" s="36"/>
      <c r="BN419" s="36"/>
      <c r="BO419" s="36"/>
      <c r="BP419" s="36"/>
      <c r="BQ419" s="36"/>
      <c r="BR419" s="36"/>
      <c r="BS419" s="36"/>
      <c r="BT419" s="36"/>
      <c r="BU419" s="36"/>
      <c r="BV419" s="36"/>
      <c r="BW419" s="36"/>
      <c r="BX419" s="36"/>
      <c r="BY419" s="36"/>
      <c r="BZ419" s="36"/>
      <c r="CA419" s="36"/>
      <c r="CB419" s="36"/>
      <c r="CC419" s="36"/>
      <c r="CD419" s="36"/>
      <c r="CE419" s="36"/>
      <c r="CF419" s="36"/>
      <c r="CG419" s="36"/>
      <c r="CH419" s="36"/>
      <c r="CI419" s="36"/>
      <c r="CJ419" s="36"/>
      <c r="CK419" s="36"/>
      <c r="CL419" s="36"/>
      <c r="CM419" s="36"/>
      <c r="CN419" s="36"/>
      <c r="CO419" s="36"/>
      <c r="CP419" s="36"/>
      <c r="CQ419" s="36"/>
      <c r="CR419" s="36"/>
      <c r="CS419" s="36"/>
    </row>
    <row r="420" spans="1:97" s="68" customFormat="1" x14ac:dyDescent="0.2">
      <c r="A420" s="65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  <c r="AA420" s="88"/>
      <c r="AB420" s="88"/>
      <c r="AC420" s="88"/>
      <c r="AD420" s="88"/>
      <c r="AE420" s="88"/>
      <c r="AF420" s="88"/>
      <c r="AG420" s="88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  <c r="AU420" s="36"/>
      <c r="AV420" s="36"/>
      <c r="AW420" s="36"/>
      <c r="AX420" s="36"/>
      <c r="AY420" s="36"/>
      <c r="AZ420" s="36"/>
      <c r="BA420" s="36"/>
      <c r="BB420" s="36"/>
      <c r="BC420" s="36"/>
      <c r="BD420" s="36"/>
      <c r="BE420" s="36"/>
      <c r="BF420" s="36"/>
      <c r="BG420" s="36"/>
      <c r="BH420" s="36"/>
      <c r="BI420" s="36"/>
      <c r="BJ420" s="36"/>
      <c r="BK420" s="36"/>
      <c r="BL420" s="36"/>
      <c r="BM420" s="36"/>
      <c r="BN420" s="36"/>
      <c r="BO420" s="36"/>
      <c r="BP420" s="36"/>
      <c r="BQ420" s="36"/>
      <c r="BR420" s="36"/>
      <c r="BS420" s="36"/>
      <c r="BT420" s="36"/>
      <c r="BU420" s="36"/>
      <c r="BV420" s="36"/>
      <c r="BW420" s="36"/>
      <c r="BX420" s="36"/>
      <c r="BY420" s="36"/>
      <c r="BZ420" s="36"/>
      <c r="CA420" s="36"/>
      <c r="CB420" s="36"/>
      <c r="CC420" s="36"/>
      <c r="CD420" s="36"/>
      <c r="CE420" s="36"/>
      <c r="CF420" s="36"/>
      <c r="CG420" s="36"/>
      <c r="CH420" s="36"/>
      <c r="CI420" s="36"/>
      <c r="CJ420" s="36"/>
      <c r="CK420" s="36"/>
      <c r="CL420" s="36"/>
      <c r="CM420" s="36"/>
      <c r="CN420" s="36"/>
      <c r="CO420" s="36"/>
      <c r="CP420" s="36"/>
      <c r="CQ420" s="36"/>
      <c r="CR420" s="36"/>
      <c r="CS420" s="36"/>
    </row>
    <row r="421" spans="1:97" s="68" customFormat="1" x14ac:dyDescent="0.2">
      <c r="A421" s="65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  <c r="AA421" s="88"/>
      <c r="AB421" s="88"/>
      <c r="AC421" s="88"/>
      <c r="AD421" s="88"/>
      <c r="AE421" s="88"/>
      <c r="AF421" s="88"/>
      <c r="AG421" s="88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  <c r="AU421" s="36"/>
      <c r="AV421" s="36"/>
      <c r="AW421" s="36"/>
      <c r="AX421" s="36"/>
      <c r="AY421" s="36"/>
      <c r="AZ421" s="36"/>
      <c r="BA421" s="36"/>
      <c r="BB421" s="36"/>
      <c r="BC421" s="36"/>
      <c r="BD421" s="36"/>
      <c r="BE421" s="36"/>
      <c r="BF421" s="36"/>
      <c r="BG421" s="36"/>
      <c r="BH421" s="36"/>
      <c r="BI421" s="36"/>
      <c r="BJ421" s="36"/>
      <c r="BK421" s="36"/>
      <c r="BL421" s="36"/>
      <c r="BM421" s="36"/>
      <c r="BN421" s="36"/>
      <c r="BO421" s="36"/>
      <c r="BP421" s="36"/>
      <c r="BQ421" s="36"/>
      <c r="BR421" s="36"/>
      <c r="BS421" s="36"/>
      <c r="BT421" s="36"/>
      <c r="BU421" s="36"/>
      <c r="BV421" s="36"/>
      <c r="BW421" s="36"/>
      <c r="BX421" s="36"/>
      <c r="BY421" s="36"/>
      <c r="BZ421" s="36"/>
      <c r="CA421" s="36"/>
      <c r="CB421" s="36"/>
      <c r="CC421" s="36"/>
      <c r="CD421" s="36"/>
      <c r="CE421" s="36"/>
      <c r="CF421" s="36"/>
      <c r="CG421" s="36"/>
      <c r="CH421" s="36"/>
      <c r="CI421" s="36"/>
      <c r="CJ421" s="36"/>
      <c r="CK421" s="36"/>
      <c r="CL421" s="36"/>
      <c r="CM421" s="36"/>
      <c r="CN421" s="36"/>
      <c r="CO421" s="36"/>
      <c r="CP421" s="36"/>
      <c r="CQ421" s="36"/>
      <c r="CR421" s="36"/>
      <c r="CS421" s="36"/>
    </row>
    <row r="422" spans="1:97" x14ac:dyDescent="0.2">
      <c r="A422" s="65"/>
      <c r="B422" s="36"/>
      <c r="C422" s="36"/>
      <c r="D422" s="36"/>
    </row>
    <row r="423" spans="1:97" x14ac:dyDescent="0.2">
      <c r="A423" s="65"/>
      <c r="B423" s="36"/>
      <c r="C423" s="36"/>
      <c r="D423" s="36"/>
    </row>
    <row r="424" spans="1:97" x14ac:dyDescent="0.2">
      <c r="A424" s="65"/>
      <c r="B424" s="36"/>
      <c r="C424" s="36"/>
      <c r="D424" s="36"/>
    </row>
    <row r="425" spans="1:97" x14ac:dyDescent="0.2">
      <c r="A425" s="65"/>
      <c r="B425" s="36"/>
      <c r="C425" s="36"/>
      <c r="D425" s="36"/>
    </row>
    <row r="426" spans="1:97" x14ac:dyDescent="0.2">
      <c r="C426" s="59"/>
    </row>
    <row r="427" spans="1:97" s="75" customFormat="1" x14ac:dyDescent="0.2">
      <c r="A427" s="57"/>
      <c r="B427" s="58"/>
      <c r="C427" s="59"/>
      <c r="E427" s="36"/>
      <c r="F427" s="36"/>
      <c r="G427" s="36"/>
      <c r="H427" s="36"/>
      <c r="I427" s="36"/>
      <c r="J427" s="36"/>
      <c r="K427" s="36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  <c r="AA427" s="88"/>
      <c r="AB427" s="88"/>
      <c r="AC427" s="88"/>
      <c r="AD427" s="88"/>
      <c r="AE427" s="88"/>
      <c r="AF427" s="88"/>
      <c r="AG427" s="88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  <c r="BA427" s="36"/>
      <c r="BB427" s="36"/>
      <c r="BC427" s="36"/>
      <c r="BD427" s="36"/>
      <c r="BE427" s="36"/>
      <c r="BF427" s="36"/>
      <c r="BG427" s="36"/>
      <c r="BH427" s="36"/>
      <c r="BI427" s="36"/>
      <c r="BJ427" s="36"/>
      <c r="BK427" s="36"/>
      <c r="BL427" s="36"/>
      <c r="BM427" s="36"/>
      <c r="BN427" s="36"/>
      <c r="BO427" s="36"/>
      <c r="BP427" s="36"/>
      <c r="BQ427" s="36"/>
      <c r="BR427" s="36"/>
      <c r="BS427" s="36"/>
      <c r="BT427" s="36"/>
      <c r="BU427" s="36"/>
      <c r="BV427" s="36"/>
      <c r="BW427" s="36"/>
      <c r="BX427" s="36"/>
      <c r="BY427" s="36"/>
      <c r="BZ427" s="36"/>
      <c r="CA427" s="36"/>
      <c r="CB427" s="36"/>
      <c r="CC427" s="36"/>
      <c r="CD427" s="36"/>
      <c r="CE427" s="36"/>
      <c r="CF427" s="36"/>
      <c r="CG427" s="36"/>
      <c r="CH427" s="36"/>
      <c r="CI427" s="36"/>
      <c r="CJ427" s="36"/>
      <c r="CK427" s="36"/>
      <c r="CL427" s="36"/>
      <c r="CM427" s="36"/>
      <c r="CN427" s="36"/>
      <c r="CO427" s="36"/>
      <c r="CP427" s="36"/>
      <c r="CQ427" s="36"/>
      <c r="CR427" s="36"/>
      <c r="CS427" s="36"/>
    </row>
  </sheetData>
  <mergeCells count="320">
    <mergeCell ref="A1:D1"/>
    <mergeCell ref="A4:K4"/>
    <mergeCell ref="A6:A7"/>
    <mergeCell ref="B6:B7"/>
    <mergeCell ref="C6:C7"/>
    <mergeCell ref="D6:D7"/>
    <mergeCell ref="E6:G6"/>
    <mergeCell ref="H6:J6"/>
    <mergeCell ref="K6:K7"/>
    <mergeCell ref="A20:A24"/>
    <mergeCell ref="C20:C24"/>
    <mergeCell ref="D20:D24"/>
    <mergeCell ref="A25:A28"/>
    <mergeCell ref="C25:C28"/>
    <mergeCell ref="D25:D28"/>
    <mergeCell ref="B9:B10"/>
    <mergeCell ref="A12:A14"/>
    <mergeCell ref="C12:C14"/>
    <mergeCell ref="D12:D14"/>
    <mergeCell ref="A16:A19"/>
    <mergeCell ref="C16:C19"/>
    <mergeCell ref="D16:D19"/>
    <mergeCell ref="A39:A42"/>
    <mergeCell ref="C39:C42"/>
    <mergeCell ref="D39:D42"/>
    <mergeCell ref="A43:A44"/>
    <mergeCell ref="C43:C44"/>
    <mergeCell ref="D43:D44"/>
    <mergeCell ref="A29:A32"/>
    <mergeCell ref="C29:C32"/>
    <mergeCell ref="D29:D32"/>
    <mergeCell ref="A35:A37"/>
    <mergeCell ref="C35:C37"/>
    <mergeCell ref="D35:D37"/>
    <mergeCell ref="A52:A55"/>
    <mergeCell ref="C52:C55"/>
    <mergeCell ref="D52:D55"/>
    <mergeCell ref="A56:A59"/>
    <mergeCell ref="C56:C59"/>
    <mergeCell ref="D56:D59"/>
    <mergeCell ref="A45:A46"/>
    <mergeCell ref="C45:C46"/>
    <mergeCell ref="D45:D46"/>
    <mergeCell ref="A49:A51"/>
    <mergeCell ref="C49:C51"/>
    <mergeCell ref="D49:D51"/>
    <mergeCell ref="A68:A71"/>
    <mergeCell ref="C68:C71"/>
    <mergeCell ref="D68:D71"/>
    <mergeCell ref="A72:A75"/>
    <mergeCell ref="C72:C75"/>
    <mergeCell ref="D72:D75"/>
    <mergeCell ref="A61:A63"/>
    <mergeCell ref="C61:C63"/>
    <mergeCell ref="D61:D63"/>
    <mergeCell ref="A64:A66"/>
    <mergeCell ref="C64:C66"/>
    <mergeCell ref="D64:D66"/>
    <mergeCell ref="A86:A90"/>
    <mergeCell ref="C86:C90"/>
    <mergeCell ref="D86:D90"/>
    <mergeCell ref="A91:A94"/>
    <mergeCell ref="C91:C94"/>
    <mergeCell ref="D91:D94"/>
    <mergeCell ref="A76:A79"/>
    <mergeCell ref="C76:C79"/>
    <mergeCell ref="D76:D79"/>
    <mergeCell ref="A81:A85"/>
    <mergeCell ref="C81:C85"/>
    <mergeCell ref="D81:D85"/>
    <mergeCell ref="A102:A104"/>
    <mergeCell ref="C102:C104"/>
    <mergeCell ref="D102:D104"/>
    <mergeCell ref="A105:A106"/>
    <mergeCell ref="C105:C106"/>
    <mergeCell ref="D105:D106"/>
    <mergeCell ref="A96:A98"/>
    <mergeCell ref="C96:C98"/>
    <mergeCell ref="D96:D98"/>
    <mergeCell ref="A100:A101"/>
    <mergeCell ref="C100:C101"/>
    <mergeCell ref="D100:D101"/>
    <mergeCell ref="A117:A120"/>
    <mergeCell ref="C117:C120"/>
    <mergeCell ref="D117:D120"/>
    <mergeCell ref="A121:A123"/>
    <mergeCell ref="C121:C123"/>
    <mergeCell ref="D121:D123"/>
    <mergeCell ref="A107:A109"/>
    <mergeCell ref="C107:C109"/>
    <mergeCell ref="D107:D109"/>
    <mergeCell ref="A111:A115"/>
    <mergeCell ref="C111:C115"/>
    <mergeCell ref="D111:D115"/>
    <mergeCell ref="A130:A132"/>
    <mergeCell ref="C130:C132"/>
    <mergeCell ref="D130:D132"/>
    <mergeCell ref="A133:A135"/>
    <mergeCell ref="C133:C135"/>
    <mergeCell ref="D133:D135"/>
    <mergeCell ref="A125:A126"/>
    <mergeCell ref="C125:C126"/>
    <mergeCell ref="D125:D126"/>
    <mergeCell ref="A127:A129"/>
    <mergeCell ref="C127:C129"/>
    <mergeCell ref="D127:D129"/>
    <mergeCell ref="A145:A147"/>
    <mergeCell ref="C145:C147"/>
    <mergeCell ref="D145:D147"/>
    <mergeCell ref="A148:A150"/>
    <mergeCell ref="C148:C150"/>
    <mergeCell ref="D148:D150"/>
    <mergeCell ref="A136:A138"/>
    <mergeCell ref="C136:C138"/>
    <mergeCell ref="D136:D138"/>
    <mergeCell ref="A140:A144"/>
    <mergeCell ref="C140:C144"/>
    <mergeCell ref="D140:D144"/>
    <mergeCell ref="A157:A162"/>
    <mergeCell ref="C157:C162"/>
    <mergeCell ref="D157:D162"/>
    <mergeCell ref="A163:A164"/>
    <mergeCell ref="C163:C164"/>
    <mergeCell ref="D163:D164"/>
    <mergeCell ref="A152:A153"/>
    <mergeCell ref="C152:C153"/>
    <mergeCell ref="D152:D153"/>
    <mergeCell ref="A154:A155"/>
    <mergeCell ref="C154:C155"/>
    <mergeCell ref="D154:D155"/>
    <mergeCell ref="A178:A181"/>
    <mergeCell ref="C178:C181"/>
    <mergeCell ref="D178:D181"/>
    <mergeCell ref="A182:A185"/>
    <mergeCell ref="C182:C185"/>
    <mergeCell ref="D182:D185"/>
    <mergeCell ref="A166:A171"/>
    <mergeCell ref="C166:C171"/>
    <mergeCell ref="D166:D171"/>
    <mergeCell ref="A173:A176"/>
    <mergeCell ref="C173:C176"/>
    <mergeCell ref="D173:D176"/>
    <mergeCell ref="A196:A197"/>
    <mergeCell ref="C196:C197"/>
    <mergeCell ref="D196:D197"/>
    <mergeCell ref="A198:A201"/>
    <mergeCell ref="C198:C201"/>
    <mergeCell ref="D198:D201"/>
    <mergeCell ref="A187:A191"/>
    <mergeCell ref="C187:C191"/>
    <mergeCell ref="D187:D191"/>
    <mergeCell ref="A192:A195"/>
    <mergeCell ref="C192:C195"/>
    <mergeCell ref="D192:D195"/>
    <mergeCell ref="A211:A213"/>
    <mergeCell ref="C211:C213"/>
    <mergeCell ref="D211:D213"/>
    <mergeCell ref="A214:A217"/>
    <mergeCell ref="C214:C217"/>
    <mergeCell ref="D214:D217"/>
    <mergeCell ref="A203:A205"/>
    <mergeCell ref="C203:C205"/>
    <mergeCell ref="D203:D205"/>
    <mergeCell ref="A206:A209"/>
    <mergeCell ref="C206:C209"/>
    <mergeCell ref="D206:D209"/>
    <mergeCell ref="A223:A224"/>
    <mergeCell ref="C223:C224"/>
    <mergeCell ref="D223:D224"/>
    <mergeCell ref="A225:A226"/>
    <mergeCell ref="C225:C226"/>
    <mergeCell ref="D225:D226"/>
    <mergeCell ref="A218:A220"/>
    <mergeCell ref="C218:C220"/>
    <mergeCell ref="D218:D220"/>
    <mergeCell ref="A221:A222"/>
    <mergeCell ref="C221:C222"/>
    <mergeCell ref="D221:D222"/>
    <mergeCell ref="A234:A236"/>
    <mergeCell ref="C234:C236"/>
    <mergeCell ref="D234:D236"/>
    <mergeCell ref="A237:A238"/>
    <mergeCell ref="C237:C238"/>
    <mergeCell ref="D237:D238"/>
    <mergeCell ref="A228:A230"/>
    <mergeCell ref="C228:C230"/>
    <mergeCell ref="D228:D230"/>
    <mergeCell ref="A231:A233"/>
    <mergeCell ref="C231:C233"/>
    <mergeCell ref="D231:D233"/>
    <mergeCell ref="A247:A249"/>
    <mergeCell ref="C247:C249"/>
    <mergeCell ref="D247:D249"/>
    <mergeCell ref="A250:A251"/>
    <mergeCell ref="C250:C251"/>
    <mergeCell ref="D250:D251"/>
    <mergeCell ref="A240:A242"/>
    <mergeCell ref="C240:C242"/>
    <mergeCell ref="D240:D242"/>
    <mergeCell ref="A244:A246"/>
    <mergeCell ref="C244:C246"/>
    <mergeCell ref="D244:D246"/>
    <mergeCell ref="A258:A259"/>
    <mergeCell ref="C258:C259"/>
    <mergeCell ref="D258:D259"/>
    <mergeCell ref="A260:A261"/>
    <mergeCell ref="C260:C261"/>
    <mergeCell ref="D260:D261"/>
    <mergeCell ref="A252:A253"/>
    <mergeCell ref="C252:C253"/>
    <mergeCell ref="D252:D253"/>
    <mergeCell ref="A256:A257"/>
    <mergeCell ref="C256:C257"/>
    <mergeCell ref="D256:D257"/>
    <mergeCell ref="A269:A271"/>
    <mergeCell ref="C269:C271"/>
    <mergeCell ref="D269:D271"/>
    <mergeCell ref="A272:A274"/>
    <mergeCell ref="C272:C274"/>
    <mergeCell ref="D272:D274"/>
    <mergeCell ref="A262:A264"/>
    <mergeCell ref="C262:C264"/>
    <mergeCell ref="D262:D264"/>
    <mergeCell ref="A266:A268"/>
    <mergeCell ref="C266:C268"/>
    <mergeCell ref="D266:D268"/>
    <mergeCell ref="A280:A281"/>
    <mergeCell ref="C280:C281"/>
    <mergeCell ref="D280:D281"/>
    <mergeCell ref="A283:A284"/>
    <mergeCell ref="C283:C284"/>
    <mergeCell ref="D283:D284"/>
    <mergeCell ref="A275:A277"/>
    <mergeCell ref="C275:C277"/>
    <mergeCell ref="D275:D277"/>
    <mergeCell ref="A278:A279"/>
    <mergeCell ref="C278:C279"/>
    <mergeCell ref="D278:D279"/>
    <mergeCell ref="A291:A292"/>
    <mergeCell ref="C291:C292"/>
    <mergeCell ref="D291:D292"/>
    <mergeCell ref="A293:A294"/>
    <mergeCell ref="C293:C294"/>
    <mergeCell ref="D293:D294"/>
    <mergeCell ref="A286:A288"/>
    <mergeCell ref="C286:C288"/>
    <mergeCell ref="D286:D288"/>
    <mergeCell ref="A289:A290"/>
    <mergeCell ref="C289:C290"/>
    <mergeCell ref="D289:D290"/>
    <mergeCell ref="A300:A301"/>
    <mergeCell ref="C300:C301"/>
    <mergeCell ref="D300:D301"/>
    <mergeCell ref="A302:A304"/>
    <mergeCell ref="C302:C304"/>
    <mergeCell ref="D302:D304"/>
    <mergeCell ref="A295:A296"/>
    <mergeCell ref="C295:C296"/>
    <mergeCell ref="D295:D296"/>
    <mergeCell ref="A298:A299"/>
    <mergeCell ref="C298:C299"/>
    <mergeCell ref="D298:D299"/>
    <mergeCell ref="A309:A310"/>
    <mergeCell ref="C309:C310"/>
    <mergeCell ref="D309:D310"/>
    <mergeCell ref="A311:A312"/>
    <mergeCell ref="C311:C312"/>
    <mergeCell ref="D311:D312"/>
    <mergeCell ref="A305:A306"/>
    <mergeCell ref="C305:C306"/>
    <mergeCell ref="D305:D306"/>
    <mergeCell ref="A307:A308"/>
    <mergeCell ref="C307:C308"/>
    <mergeCell ref="D307:D308"/>
    <mergeCell ref="A319:A320"/>
    <mergeCell ref="C319:C320"/>
    <mergeCell ref="D319:D320"/>
    <mergeCell ref="A322:A323"/>
    <mergeCell ref="C322:C323"/>
    <mergeCell ref="D322:D323"/>
    <mergeCell ref="A313:A314"/>
    <mergeCell ref="C313:C314"/>
    <mergeCell ref="D313:D314"/>
    <mergeCell ref="A316:A318"/>
    <mergeCell ref="C316:C318"/>
    <mergeCell ref="D316:D318"/>
    <mergeCell ref="A331:A333"/>
    <mergeCell ref="C331:C333"/>
    <mergeCell ref="D331:D333"/>
    <mergeCell ref="A334:A335"/>
    <mergeCell ref="C334:C335"/>
    <mergeCell ref="D334:D335"/>
    <mergeCell ref="A325:A327"/>
    <mergeCell ref="C325:C327"/>
    <mergeCell ref="D325:D327"/>
    <mergeCell ref="A328:A330"/>
    <mergeCell ref="C328:C330"/>
    <mergeCell ref="D328:D330"/>
    <mergeCell ref="A340:A342"/>
    <mergeCell ref="C340:C342"/>
    <mergeCell ref="D340:D342"/>
    <mergeCell ref="A343:A344"/>
    <mergeCell ref="C343:C344"/>
    <mergeCell ref="D343:D344"/>
    <mergeCell ref="A336:A337"/>
    <mergeCell ref="C336:C337"/>
    <mergeCell ref="D336:D337"/>
    <mergeCell ref="A338:A339"/>
    <mergeCell ref="C338:C339"/>
    <mergeCell ref="D338:D339"/>
    <mergeCell ref="A357:A358"/>
    <mergeCell ref="C357:C358"/>
    <mergeCell ref="D357:D358"/>
    <mergeCell ref="E359:K359"/>
    <mergeCell ref="A350:A352"/>
    <mergeCell ref="C350:C352"/>
    <mergeCell ref="D350:D352"/>
    <mergeCell ref="A353:A355"/>
    <mergeCell ref="C353:C355"/>
    <mergeCell ref="D353:D35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5" fitToHeight="6" orientation="portrait" r:id="rId1"/>
  <rowBreaks count="5" manualBreakCount="5">
    <brk id="98" max="10" man="1"/>
    <brk id="185" max="10" man="1"/>
    <brk id="264" max="10" man="1"/>
    <brk id="355" max="10" man="1"/>
    <brk id="408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1" customWidth="1"/>
    <col min="2" max="7" width="6" style="21" customWidth="1"/>
    <col min="8" max="10" width="7" style="21" bestFit="1" customWidth="1"/>
    <col min="11" max="16384" width="11.42578125" style="21"/>
  </cols>
  <sheetData>
    <row r="1" spans="1:11" x14ac:dyDescent="0.25">
      <c r="A1" s="3" t="s">
        <v>54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3" t="s">
        <v>2</v>
      </c>
      <c r="B2" s="13"/>
      <c r="C2" s="13"/>
      <c r="D2" s="13"/>
      <c r="E2" s="14"/>
      <c r="F2" s="14"/>
      <c r="G2" s="14"/>
      <c r="H2" s="14"/>
      <c r="I2" s="14"/>
      <c r="J2" s="14"/>
      <c r="K2" s="14"/>
    </row>
    <row r="3" spans="1:11" x14ac:dyDescent="0.25">
      <c r="A3" s="15">
        <v>27</v>
      </c>
      <c r="B3" s="15"/>
      <c r="C3" s="15"/>
      <c r="D3" s="15"/>
      <c r="E3" s="16"/>
      <c r="F3" s="16"/>
      <c r="G3" s="16"/>
      <c r="H3" s="16"/>
      <c r="I3" s="16"/>
      <c r="J3" s="16"/>
      <c r="K3" s="16"/>
    </row>
    <row r="4" spans="1:11" x14ac:dyDescent="0.25">
      <c r="A4" s="152" t="s">
        <v>223</v>
      </c>
      <c r="B4" s="152"/>
      <c r="C4" s="152"/>
      <c r="D4" s="152"/>
      <c r="E4" s="152"/>
      <c r="F4" s="152"/>
      <c r="G4" s="152"/>
      <c r="H4" s="152"/>
      <c r="I4" s="152"/>
      <c r="J4" s="152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153" t="s">
        <v>61</v>
      </c>
      <c r="B6" s="155" t="s">
        <v>224</v>
      </c>
      <c r="C6" s="156"/>
      <c r="D6" s="157"/>
      <c r="E6" s="155" t="s">
        <v>212</v>
      </c>
      <c r="F6" s="156"/>
      <c r="G6" s="157"/>
      <c r="H6" s="155" t="s">
        <v>108</v>
      </c>
      <c r="I6" s="156"/>
      <c r="J6" s="158"/>
    </row>
    <row r="7" spans="1:11" ht="12" customHeight="1" x14ac:dyDescent="0.25">
      <c r="A7" s="154"/>
      <c r="B7" s="20" t="s">
        <v>104</v>
      </c>
      <c r="C7" s="20" t="s">
        <v>105</v>
      </c>
      <c r="D7" s="20" t="s">
        <v>107</v>
      </c>
      <c r="E7" s="20" t="s">
        <v>104</v>
      </c>
      <c r="F7" s="20" t="s">
        <v>105</v>
      </c>
      <c r="G7" s="20" t="s">
        <v>107</v>
      </c>
      <c r="H7" s="20" t="s">
        <v>104</v>
      </c>
      <c r="I7" s="20" t="s">
        <v>105</v>
      </c>
      <c r="J7" s="27" t="s">
        <v>107</v>
      </c>
    </row>
    <row r="8" spans="1:11" ht="12" customHeight="1" x14ac:dyDescent="0.25">
      <c r="A8" s="19" t="s">
        <v>35</v>
      </c>
      <c r="B8" s="7">
        <f t="shared" ref="B8:G8" si="0">B16+B9+B11+B23+B28+B33+B38+B43+B50+B54+B60+B64+B69+B75+B81+B84+B90+B92+B95+B98+B104+B19</f>
        <v>1839</v>
      </c>
      <c r="C8" s="7">
        <f t="shared" si="0"/>
        <v>2685</v>
      </c>
      <c r="D8" s="7">
        <f t="shared" si="0"/>
        <v>4524</v>
      </c>
      <c r="E8" s="7">
        <f t="shared" si="0"/>
        <v>1252</v>
      </c>
      <c r="F8" s="7">
        <f t="shared" si="0"/>
        <v>1985</v>
      </c>
      <c r="G8" s="7">
        <f t="shared" si="0"/>
        <v>3237</v>
      </c>
      <c r="H8" s="12">
        <f t="shared" ref="H8:J23" si="1">E8/B8*100</f>
        <v>68.080478520935301</v>
      </c>
      <c r="I8" s="12">
        <f t="shared" si="1"/>
        <v>73.929236499068907</v>
      </c>
      <c r="J8" s="12">
        <f t="shared" si="1"/>
        <v>71.551724137931032</v>
      </c>
    </row>
    <row r="9" spans="1:11" ht="12" customHeight="1" x14ac:dyDescent="0.25">
      <c r="A9" s="18" t="s">
        <v>217</v>
      </c>
      <c r="B9" s="3">
        <f t="shared" ref="B9:G9" si="2">SUM(B10)</f>
        <v>19</v>
      </c>
      <c r="C9" s="3">
        <f t="shared" si="2"/>
        <v>30</v>
      </c>
      <c r="D9" s="3">
        <f t="shared" si="2"/>
        <v>49</v>
      </c>
      <c r="E9" s="3">
        <f t="shared" si="2"/>
        <v>17</v>
      </c>
      <c r="F9" s="3">
        <f t="shared" si="2"/>
        <v>21</v>
      </c>
      <c r="G9" s="3">
        <f t="shared" si="2"/>
        <v>38</v>
      </c>
      <c r="H9" s="28">
        <f t="shared" si="1"/>
        <v>89.473684210526315</v>
      </c>
      <c r="I9" s="28">
        <f t="shared" si="1"/>
        <v>70</v>
      </c>
      <c r="J9" s="28">
        <f t="shared" si="1"/>
        <v>77.551020408163268</v>
      </c>
    </row>
    <row r="10" spans="1:11" ht="12" customHeight="1" x14ac:dyDescent="0.25">
      <c r="A10" s="5" t="s">
        <v>195</v>
      </c>
      <c r="B10" s="22">
        <v>19</v>
      </c>
      <c r="C10" s="22">
        <v>30</v>
      </c>
      <c r="D10" s="22">
        <f>+B10+C10</f>
        <v>49</v>
      </c>
      <c r="E10" s="22">
        <v>17</v>
      </c>
      <c r="F10" s="22">
        <v>21</v>
      </c>
      <c r="G10" s="22">
        <f>+E10+F10</f>
        <v>38</v>
      </c>
      <c r="H10" s="11">
        <f t="shared" si="1"/>
        <v>89.473684210526315</v>
      </c>
      <c r="I10" s="11">
        <f t="shared" si="1"/>
        <v>70</v>
      </c>
      <c r="J10" s="11">
        <f t="shared" si="1"/>
        <v>77.551020408163268</v>
      </c>
    </row>
    <row r="11" spans="1:11" ht="12" customHeight="1" x14ac:dyDescent="0.25">
      <c r="A11" s="18" t="s">
        <v>34</v>
      </c>
      <c r="B11" s="3">
        <f t="shared" ref="B11:G11" si="3">SUM(B12:B15)</f>
        <v>112</v>
      </c>
      <c r="C11" s="3">
        <f t="shared" si="3"/>
        <v>106</v>
      </c>
      <c r="D11" s="3">
        <f t="shared" si="3"/>
        <v>218</v>
      </c>
      <c r="E11" s="3">
        <f t="shared" si="3"/>
        <v>72</v>
      </c>
      <c r="F11" s="3">
        <f t="shared" si="3"/>
        <v>97</v>
      </c>
      <c r="G11" s="3">
        <f t="shared" si="3"/>
        <v>169</v>
      </c>
      <c r="H11" s="28">
        <f t="shared" si="1"/>
        <v>64.285714285714292</v>
      </c>
      <c r="I11" s="28">
        <f t="shared" si="1"/>
        <v>91.509433962264154</v>
      </c>
      <c r="J11" s="28">
        <f t="shared" si="1"/>
        <v>77.522935779816521</v>
      </c>
    </row>
    <row r="12" spans="1:11" ht="12" customHeight="1" x14ac:dyDescent="0.25">
      <c r="A12" s="6" t="s">
        <v>142</v>
      </c>
      <c r="B12" s="23">
        <v>27</v>
      </c>
      <c r="C12" s="23">
        <v>11</v>
      </c>
      <c r="D12" s="22">
        <f>+B12+C12</f>
        <v>38</v>
      </c>
      <c r="E12" s="23">
        <v>16</v>
      </c>
      <c r="F12" s="23">
        <v>9</v>
      </c>
      <c r="G12" s="22">
        <f>+E12+F12</f>
        <v>25</v>
      </c>
      <c r="H12" s="11">
        <f t="shared" si="1"/>
        <v>59.259259259259252</v>
      </c>
      <c r="I12" s="11">
        <f t="shared" si="1"/>
        <v>81.818181818181827</v>
      </c>
      <c r="J12" s="11">
        <f t="shared" si="1"/>
        <v>65.789473684210535</v>
      </c>
    </row>
    <row r="13" spans="1:11" ht="12" customHeight="1" x14ac:dyDescent="0.25">
      <c r="A13" s="5" t="s">
        <v>194</v>
      </c>
      <c r="B13" s="22">
        <v>46</v>
      </c>
      <c r="C13" s="22">
        <v>37</v>
      </c>
      <c r="D13" s="22">
        <f>+B13+C13</f>
        <v>83</v>
      </c>
      <c r="E13" s="22">
        <v>33</v>
      </c>
      <c r="F13" s="22">
        <v>42</v>
      </c>
      <c r="G13" s="22">
        <f>+E13+F13</f>
        <v>75</v>
      </c>
      <c r="H13" s="11">
        <f t="shared" si="1"/>
        <v>71.739130434782609</v>
      </c>
      <c r="I13" s="11">
        <f t="shared" si="1"/>
        <v>113.51351351351352</v>
      </c>
      <c r="J13" s="11">
        <f t="shared" si="1"/>
        <v>90.361445783132538</v>
      </c>
    </row>
    <row r="14" spans="1:11" ht="12" customHeight="1" x14ac:dyDescent="0.25">
      <c r="A14" s="5" t="s">
        <v>193</v>
      </c>
      <c r="B14" s="22">
        <v>14</v>
      </c>
      <c r="C14" s="22">
        <v>35</v>
      </c>
      <c r="D14" s="22">
        <f>+B14+C14</f>
        <v>49</v>
      </c>
      <c r="E14" s="22">
        <v>10</v>
      </c>
      <c r="F14" s="22">
        <v>23</v>
      </c>
      <c r="G14" s="22">
        <f>+E14+F14</f>
        <v>33</v>
      </c>
      <c r="H14" s="11">
        <f t="shared" si="1"/>
        <v>71.428571428571431</v>
      </c>
      <c r="I14" s="11">
        <f t="shared" si="1"/>
        <v>65.714285714285708</v>
      </c>
      <c r="J14" s="11">
        <f t="shared" si="1"/>
        <v>67.346938775510196</v>
      </c>
    </row>
    <row r="15" spans="1:11" ht="12" customHeight="1" x14ac:dyDescent="0.25">
      <c r="A15" s="5" t="s">
        <v>149</v>
      </c>
      <c r="B15" s="22">
        <v>25</v>
      </c>
      <c r="C15" s="22">
        <v>23</v>
      </c>
      <c r="D15" s="22">
        <f>+B15+C15</f>
        <v>48</v>
      </c>
      <c r="E15" s="22">
        <v>13</v>
      </c>
      <c r="F15" s="22">
        <v>23</v>
      </c>
      <c r="G15" s="22">
        <f>+E15+F15</f>
        <v>36</v>
      </c>
      <c r="H15" s="11">
        <f t="shared" si="1"/>
        <v>52</v>
      </c>
      <c r="I15" s="11">
        <f t="shared" si="1"/>
        <v>100</v>
      </c>
      <c r="J15" s="11">
        <f t="shared" si="1"/>
        <v>75</v>
      </c>
    </row>
    <row r="16" spans="1:11" ht="12" customHeight="1" x14ac:dyDescent="0.25">
      <c r="A16" s="18" t="s">
        <v>33</v>
      </c>
      <c r="B16" s="3">
        <f t="shared" ref="B16:G16" si="4">SUM(B17:B18)</f>
        <v>40</v>
      </c>
      <c r="C16" s="3">
        <f t="shared" si="4"/>
        <v>35</v>
      </c>
      <c r="D16" s="3">
        <f t="shared" si="4"/>
        <v>75</v>
      </c>
      <c r="E16" s="3">
        <f t="shared" si="4"/>
        <v>8</v>
      </c>
      <c r="F16" s="3">
        <f t="shared" si="4"/>
        <v>15</v>
      </c>
      <c r="G16" s="3">
        <f t="shared" si="4"/>
        <v>23</v>
      </c>
      <c r="H16" s="28">
        <f t="shared" si="1"/>
        <v>20</v>
      </c>
      <c r="I16" s="28">
        <f t="shared" si="1"/>
        <v>42.857142857142854</v>
      </c>
      <c r="J16" s="28">
        <f t="shared" si="1"/>
        <v>30.666666666666664</v>
      </c>
    </row>
    <row r="17" spans="1:10" ht="12" customHeight="1" x14ac:dyDescent="0.25">
      <c r="A17" s="5" t="s">
        <v>192</v>
      </c>
      <c r="B17" s="22">
        <v>21</v>
      </c>
      <c r="C17" s="22">
        <v>21</v>
      </c>
      <c r="D17" s="22">
        <f>+B17+C17</f>
        <v>42</v>
      </c>
      <c r="E17" s="22">
        <v>6</v>
      </c>
      <c r="F17" s="22">
        <v>8</v>
      </c>
      <c r="G17" s="22">
        <f>+E17+F17</f>
        <v>14</v>
      </c>
      <c r="H17" s="11">
        <f t="shared" si="1"/>
        <v>28.571428571428569</v>
      </c>
      <c r="I17" s="11">
        <f t="shared" si="1"/>
        <v>38.095238095238095</v>
      </c>
      <c r="J17" s="11">
        <f t="shared" si="1"/>
        <v>33.333333333333329</v>
      </c>
    </row>
    <row r="18" spans="1:10" ht="12" customHeight="1" x14ac:dyDescent="0.25">
      <c r="A18" s="5" t="s">
        <v>191</v>
      </c>
      <c r="B18" s="22">
        <v>19</v>
      </c>
      <c r="C18" s="22">
        <v>14</v>
      </c>
      <c r="D18" s="22">
        <f>+B18+C18</f>
        <v>33</v>
      </c>
      <c r="E18" s="22">
        <v>2</v>
      </c>
      <c r="F18" s="22">
        <v>7</v>
      </c>
      <c r="G18" s="22">
        <f>+E18+F18</f>
        <v>9</v>
      </c>
      <c r="H18" s="11">
        <f t="shared" si="1"/>
        <v>10.526315789473683</v>
      </c>
      <c r="I18" s="11">
        <f t="shared" si="1"/>
        <v>50</v>
      </c>
      <c r="J18" s="11">
        <f t="shared" si="1"/>
        <v>27.27272727272727</v>
      </c>
    </row>
    <row r="19" spans="1:10" ht="12" customHeight="1" x14ac:dyDescent="0.25">
      <c r="A19" s="18" t="s">
        <v>113</v>
      </c>
      <c r="B19" s="3">
        <f t="shared" ref="B19:G19" si="5">SUM(B20:B22)</f>
        <v>0</v>
      </c>
      <c r="C19" s="3">
        <f t="shared" si="5"/>
        <v>0</v>
      </c>
      <c r="D19" s="3">
        <f t="shared" si="5"/>
        <v>0</v>
      </c>
      <c r="E19" s="3">
        <f t="shared" si="5"/>
        <v>0</v>
      </c>
      <c r="F19" s="3">
        <f t="shared" si="5"/>
        <v>0</v>
      </c>
      <c r="G19" s="3">
        <f t="shared" si="5"/>
        <v>0</v>
      </c>
      <c r="H19" s="28" t="e">
        <f t="shared" si="1"/>
        <v>#DIV/0!</v>
      </c>
      <c r="I19" s="28" t="e">
        <f t="shared" si="1"/>
        <v>#DIV/0!</v>
      </c>
      <c r="J19" s="28" t="e">
        <f t="shared" si="1"/>
        <v>#DIV/0!</v>
      </c>
    </row>
    <row r="20" spans="1:10" ht="12" customHeight="1" x14ac:dyDescent="0.25">
      <c r="A20" s="5" t="s">
        <v>209</v>
      </c>
      <c r="B20" s="22">
        <v>0</v>
      </c>
      <c r="C20" s="22">
        <v>0</v>
      </c>
      <c r="D20" s="22">
        <f>+B20+C20</f>
        <v>0</v>
      </c>
      <c r="E20" s="22">
        <v>0</v>
      </c>
      <c r="F20" s="22">
        <v>0</v>
      </c>
      <c r="G20" s="22">
        <f>+E20+F20</f>
        <v>0</v>
      </c>
      <c r="H20" s="11" t="e">
        <f t="shared" si="1"/>
        <v>#DIV/0!</v>
      </c>
      <c r="I20" s="11" t="e">
        <f t="shared" si="1"/>
        <v>#DIV/0!</v>
      </c>
      <c r="J20" s="11" t="e">
        <f t="shared" si="1"/>
        <v>#DIV/0!</v>
      </c>
    </row>
    <row r="21" spans="1:10" ht="12" customHeight="1" x14ac:dyDescent="0.25">
      <c r="A21" s="5" t="s">
        <v>197</v>
      </c>
      <c r="B21" s="22">
        <v>0</v>
      </c>
      <c r="C21" s="22">
        <v>0</v>
      </c>
      <c r="D21" s="22">
        <f>+B21+C21</f>
        <v>0</v>
      </c>
      <c r="E21" s="22">
        <v>0</v>
      </c>
      <c r="F21" s="22">
        <v>0</v>
      </c>
      <c r="G21" s="22">
        <f>+E21+F21</f>
        <v>0</v>
      </c>
      <c r="H21" s="11" t="e">
        <f t="shared" si="1"/>
        <v>#DIV/0!</v>
      </c>
      <c r="I21" s="11" t="e">
        <f t="shared" si="1"/>
        <v>#DIV/0!</v>
      </c>
      <c r="J21" s="11" t="e">
        <f t="shared" si="1"/>
        <v>#DIV/0!</v>
      </c>
    </row>
    <row r="22" spans="1:10" ht="12" customHeight="1" x14ac:dyDescent="0.25">
      <c r="A22" s="5" t="s">
        <v>196</v>
      </c>
      <c r="B22" s="22">
        <v>0</v>
      </c>
      <c r="C22" s="22">
        <v>0</v>
      </c>
      <c r="D22" s="22">
        <f>+B22+C22</f>
        <v>0</v>
      </c>
      <c r="E22" s="22">
        <v>0</v>
      </c>
      <c r="F22" s="22">
        <v>0</v>
      </c>
      <c r="G22" s="22">
        <f>+E22+F22</f>
        <v>0</v>
      </c>
      <c r="H22" s="11" t="e">
        <f t="shared" si="1"/>
        <v>#DIV/0!</v>
      </c>
      <c r="I22" s="11" t="e">
        <f t="shared" si="1"/>
        <v>#DIV/0!</v>
      </c>
      <c r="J22" s="11" t="e">
        <f t="shared" si="1"/>
        <v>#DIV/0!</v>
      </c>
    </row>
    <row r="23" spans="1:10" ht="12" customHeight="1" x14ac:dyDescent="0.25">
      <c r="A23" s="18" t="s">
        <v>32</v>
      </c>
      <c r="B23" s="3">
        <f t="shared" ref="B23:G23" si="6">SUM(B24:B27)</f>
        <v>49</v>
      </c>
      <c r="C23" s="3">
        <f t="shared" si="6"/>
        <v>49</v>
      </c>
      <c r="D23" s="3">
        <f t="shared" si="6"/>
        <v>98</v>
      </c>
      <c r="E23" s="3">
        <f t="shared" si="6"/>
        <v>44</v>
      </c>
      <c r="F23" s="3">
        <f t="shared" si="6"/>
        <v>51</v>
      </c>
      <c r="G23" s="3">
        <f t="shared" si="6"/>
        <v>95</v>
      </c>
      <c r="H23" s="28">
        <f t="shared" si="1"/>
        <v>89.795918367346943</v>
      </c>
      <c r="I23" s="28">
        <f t="shared" si="1"/>
        <v>104.08163265306123</v>
      </c>
      <c r="J23" s="28">
        <f t="shared" si="1"/>
        <v>96.938775510204081</v>
      </c>
    </row>
    <row r="24" spans="1:10" ht="12" customHeight="1" x14ac:dyDescent="0.25">
      <c r="A24" s="5" t="s">
        <v>190</v>
      </c>
      <c r="B24" s="22">
        <v>16</v>
      </c>
      <c r="C24" s="22">
        <v>24</v>
      </c>
      <c r="D24" s="22">
        <f>+B24+C24</f>
        <v>40</v>
      </c>
      <c r="E24" s="22">
        <v>17</v>
      </c>
      <c r="F24" s="22">
        <v>30</v>
      </c>
      <c r="G24" s="22">
        <f>+E24+F24</f>
        <v>47</v>
      </c>
      <c r="H24" s="11">
        <f t="shared" ref="H24:J87" si="7">E24/B24*100</f>
        <v>106.25</v>
      </c>
      <c r="I24" s="11">
        <f t="shared" si="7"/>
        <v>125</v>
      </c>
      <c r="J24" s="11">
        <f t="shared" si="7"/>
        <v>117.5</v>
      </c>
    </row>
    <row r="25" spans="1:10" ht="12" customHeight="1" x14ac:dyDescent="0.25">
      <c r="A25" s="5" t="s">
        <v>189</v>
      </c>
      <c r="B25" s="22">
        <v>14</v>
      </c>
      <c r="C25" s="22">
        <v>17</v>
      </c>
      <c r="D25" s="22">
        <f>+B25+C25</f>
        <v>31</v>
      </c>
      <c r="E25" s="22">
        <v>10</v>
      </c>
      <c r="F25" s="22">
        <v>10</v>
      </c>
      <c r="G25" s="22">
        <f>+E25+F25</f>
        <v>20</v>
      </c>
      <c r="H25" s="11">
        <f t="shared" si="7"/>
        <v>71.428571428571431</v>
      </c>
      <c r="I25" s="11">
        <f t="shared" si="7"/>
        <v>58.82352941176471</v>
      </c>
      <c r="J25" s="11">
        <f t="shared" si="7"/>
        <v>64.516129032258064</v>
      </c>
    </row>
    <row r="26" spans="1:10" ht="12" customHeight="1" x14ac:dyDescent="0.25">
      <c r="A26" s="5" t="s">
        <v>188</v>
      </c>
      <c r="B26" s="22">
        <v>11</v>
      </c>
      <c r="C26" s="22">
        <v>2</v>
      </c>
      <c r="D26" s="22">
        <f>+B26+C26</f>
        <v>13</v>
      </c>
      <c r="E26" s="22">
        <v>8</v>
      </c>
      <c r="F26" s="22">
        <v>3</v>
      </c>
      <c r="G26" s="22">
        <f>+E26+F26</f>
        <v>11</v>
      </c>
      <c r="H26" s="11">
        <f t="shared" si="7"/>
        <v>72.727272727272734</v>
      </c>
      <c r="I26" s="11">
        <f t="shared" si="7"/>
        <v>150</v>
      </c>
      <c r="J26" s="11">
        <f t="shared" si="7"/>
        <v>84.615384615384613</v>
      </c>
    </row>
    <row r="27" spans="1:10" ht="12" customHeight="1" x14ac:dyDescent="0.25">
      <c r="A27" s="5" t="s">
        <v>187</v>
      </c>
      <c r="B27" s="22">
        <v>8</v>
      </c>
      <c r="C27" s="22">
        <v>6</v>
      </c>
      <c r="D27" s="22">
        <f>+B27+C27</f>
        <v>14</v>
      </c>
      <c r="E27" s="22">
        <v>9</v>
      </c>
      <c r="F27" s="22">
        <v>8</v>
      </c>
      <c r="G27" s="22">
        <f>+E27+F27</f>
        <v>17</v>
      </c>
      <c r="H27" s="11">
        <f t="shared" si="7"/>
        <v>112.5</v>
      </c>
      <c r="I27" s="11">
        <f t="shared" si="7"/>
        <v>133.33333333333331</v>
      </c>
      <c r="J27" s="11">
        <f t="shared" si="7"/>
        <v>121.42857142857142</v>
      </c>
    </row>
    <row r="28" spans="1:10" ht="12" customHeight="1" x14ac:dyDescent="0.25">
      <c r="A28" s="18" t="s">
        <v>31</v>
      </c>
      <c r="B28" s="3">
        <f t="shared" ref="B28:G28" si="8">SUM(B29:B32)</f>
        <v>64</v>
      </c>
      <c r="C28" s="3">
        <f t="shared" si="8"/>
        <v>50</v>
      </c>
      <c r="D28" s="3">
        <f t="shared" si="8"/>
        <v>114</v>
      </c>
      <c r="E28" s="3">
        <f t="shared" si="8"/>
        <v>64</v>
      </c>
      <c r="F28" s="3">
        <f t="shared" si="8"/>
        <v>38</v>
      </c>
      <c r="G28" s="3">
        <f t="shared" si="8"/>
        <v>102</v>
      </c>
      <c r="H28" s="28">
        <f t="shared" si="7"/>
        <v>100</v>
      </c>
      <c r="I28" s="28">
        <f t="shared" si="7"/>
        <v>76</v>
      </c>
      <c r="J28" s="28">
        <f t="shared" si="7"/>
        <v>89.473684210526315</v>
      </c>
    </row>
    <row r="29" spans="1:10" ht="12" customHeight="1" x14ac:dyDescent="0.25">
      <c r="A29" s="5" t="s">
        <v>162</v>
      </c>
      <c r="B29" s="22">
        <v>3</v>
      </c>
      <c r="C29" s="22">
        <v>5</v>
      </c>
      <c r="D29" s="22">
        <f>+B29+C29</f>
        <v>8</v>
      </c>
      <c r="E29" s="22">
        <v>1</v>
      </c>
      <c r="F29" s="22">
        <v>0</v>
      </c>
      <c r="G29" s="22">
        <f>+E29+F29</f>
        <v>1</v>
      </c>
      <c r="H29" s="11">
        <f t="shared" si="7"/>
        <v>33.333333333333329</v>
      </c>
      <c r="I29" s="11">
        <f t="shared" si="7"/>
        <v>0</v>
      </c>
      <c r="J29" s="11">
        <f t="shared" si="7"/>
        <v>12.5</v>
      </c>
    </row>
    <row r="30" spans="1:10" ht="12" customHeight="1" x14ac:dyDescent="0.25">
      <c r="A30" s="5" t="s">
        <v>161</v>
      </c>
      <c r="B30" s="22">
        <v>10</v>
      </c>
      <c r="C30" s="22">
        <v>13</v>
      </c>
      <c r="D30" s="22">
        <f>+B30+C30</f>
        <v>23</v>
      </c>
      <c r="E30" s="22">
        <v>11</v>
      </c>
      <c r="F30" s="22">
        <v>7</v>
      </c>
      <c r="G30" s="22">
        <f>+E30+F30</f>
        <v>18</v>
      </c>
      <c r="H30" s="11">
        <f t="shared" si="7"/>
        <v>110.00000000000001</v>
      </c>
      <c r="I30" s="11">
        <f t="shared" si="7"/>
        <v>53.846153846153847</v>
      </c>
      <c r="J30" s="11">
        <f t="shared" si="7"/>
        <v>78.260869565217391</v>
      </c>
    </row>
    <row r="31" spans="1:10" ht="12" customHeight="1" x14ac:dyDescent="0.25">
      <c r="A31" s="5" t="s">
        <v>186</v>
      </c>
      <c r="B31" s="22">
        <v>32</v>
      </c>
      <c r="C31" s="22">
        <v>12</v>
      </c>
      <c r="D31" s="22">
        <f>+B31+C31</f>
        <v>44</v>
      </c>
      <c r="E31" s="22">
        <v>32</v>
      </c>
      <c r="F31" s="22">
        <v>17</v>
      </c>
      <c r="G31" s="22">
        <f>+E31+F31</f>
        <v>49</v>
      </c>
      <c r="H31" s="11">
        <f t="shared" si="7"/>
        <v>100</v>
      </c>
      <c r="I31" s="11">
        <f t="shared" si="7"/>
        <v>141.66666666666669</v>
      </c>
      <c r="J31" s="11">
        <f t="shared" si="7"/>
        <v>111.36363636363636</v>
      </c>
    </row>
    <row r="32" spans="1:10" ht="12" customHeight="1" x14ac:dyDescent="0.25">
      <c r="A32" s="5" t="s">
        <v>185</v>
      </c>
      <c r="B32" s="22">
        <v>19</v>
      </c>
      <c r="C32" s="22">
        <v>20</v>
      </c>
      <c r="D32" s="22">
        <f>+B32+C32</f>
        <v>39</v>
      </c>
      <c r="E32" s="22">
        <v>20</v>
      </c>
      <c r="F32" s="22">
        <v>14</v>
      </c>
      <c r="G32" s="22">
        <f>+E32+F32</f>
        <v>34</v>
      </c>
      <c r="H32" s="11">
        <f t="shared" si="7"/>
        <v>105.26315789473684</v>
      </c>
      <c r="I32" s="11">
        <f t="shared" si="7"/>
        <v>70</v>
      </c>
      <c r="J32" s="11">
        <f t="shared" si="7"/>
        <v>87.179487179487182</v>
      </c>
    </row>
    <row r="33" spans="1:10" ht="12" customHeight="1" x14ac:dyDescent="0.25">
      <c r="A33" s="18" t="s">
        <v>30</v>
      </c>
      <c r="B33" s="3">
        <f t="shared" ref="B33:G33" si="9">SUM(B34:B37)</f>
        <v>132</v>
      </c>
      <c r="C33" s="3">
        <f t="shared" si="9"/>
        <v>371</v>
      </c>
      <c r="D33" s="3">
        <f t="shared" si="9"/>
        <v>503</v>
      </c>
      <c r="E33" s="3">
        <f t="shared" si="9"/>
        <v>57</v>
      </c>
      <c r="F33" s="3">
        <f t="shared" si="9"/>
        <v>266</v>
      </c>
      <c r="G33" s="3">
        <f t="shared" si="9"/>
        <v>323</v>
      </c>
      <c r="H33" s="28">
        <f t="shared" si="7"/>
        <v>43.18181818181818</v>
      </c>
      <c r="I33" s="28">
        <f t="shared" si="7"/>
        <v>71.698113207547166</v>
      </c>
      <c r="J33" s="28">
        <f t="shared" si="7"/>
        <v>64.214711729622266</v>
      </c>
    </row>
    <row r="34" spans="1:10" ht="12" customHeight="1" x14ac:dyDescent="0.25">
      <c r="A34" s="5" t="s">
        <v>184</v>
      </c>
      <c r="B34" s="22">
        <v>52</v>
      </c>
      <c r="C34" s="22">
        <v>19</v>
      </c>
      <c r="D34" s="22">
        <f>+B34+C34</f>
        <v>71</v>
      </c>
      <c r="E34" s="22">
        <v>1</v>
      </c>
      <c r="F34" s="22">
        <v>7</v>
      </c>
      <c r="G34" s="22">
        <f>+E34+F34</f>
        <v>8</v>
      </c>
      <c r="H34" s="11">
        <f t="shared" si="7"/>
        <v>1.9230769230769231</v>
      </c>
      <c r="I34" s="11">
        <f t="shared" si="7"/>
        <v>36.84210526315789</v>
      </c>
      <c r="J34" s="11">
        <f t="shared" si="7"/>
        <v>11.267605633802818</v>
      </c>
    </row>
    <row r="35" spans="1:10" ht="12" customHeight="1" x14ac:dyDescent="0.25">
      <c r="A35" s="5" t="s">
        <v>140</v>
      </c>
      <c r="B35" s="22">
        <v>10</v>
      </c>
      <c r="C35" s="22">
        <v>57</v>
      </c>
      <c r="D35" s="22">
        <f>+B35+C35</f>
        <v>67</v>
      </c>
      <c r="E35" s="22">
        <v>12</v>
      </c>
      <c r="F35" s="22">
        <v>33</v>
      </c>
      <c r="G35" s="22">
        <f>+E35+F35</f>
        <v>45</v>
      </c>
      <c r="H35" s="11">
        <f t="shared" si="7"/>
        <v>120</v>
      </c>
      <c r="I35" s="11">
        <f t="shared" si="7"/>
        <v>57.894736842105267</v>
      </c>
      <c r="J35" s="11">
        <f t="shared" si="7"/>
        <v>67.164179104477611</v>
      </c>
    </row>
    <row r="36" spans="1:10" ht="12" customHeight="1" x14ac:dyDescent="0.25">
      <c r="A36" s="5" t="s">
        <v>123</v>
      </c>
      <c r="B36" s="22">
        <v>64</v>
      </c>
      <c r="C36" s="22">
        <v>203</v>
      </c>
      <c r="D36" s="22">
        <f>+B36+C36</f>
        <v>267</v>
      </c>
      <c r="E36" s="22">
        <v>43</v>
      </c>
      <c r="F36" s="22">
        <v>180</v>
      </c>
      <c r="G36" s="22">
        <f>+E36+F36</f>
        <v>223</v>
      </c>
      <c r="H36" s="11">
        <f t="shared" si="7"/>
        <v>67.1875</v>
      </c>
      <c r="I36" s="11">
        <f t="shared" si="7"/>
        <v>88.669950738916256</v>
      </c>
      <c r="J36" s="11">
        <f t="shared" si="7"/>
        <v>83.520599250936328</v>
      </c>
    </row>
    <row r="37" spans="1:10" ht="12" customHeight="1" x14ac:dyDescent="0.25">
      <c r="A37" s="5" t="s">
        <v>129</v>
      </c>
      <c r="B37" s="22">
        <v>6</v>
      </c>
      <c r="C37" s="22">
        <v>92</v>
      </c>
      <c r="D37" s="22">
        <f>+B37+C37</f>
        <v>98</v>
      </c>
      <c r="E37" s="22">
        <v>1</v>
      </c>
      <c r="F37" s="22">
        <v>46</v>
      </c>
      <c r="G37" s="22">
        <f>+E37+F37</f>
        <v>47</v>
      </c>
      <c r="H37" s="11">
        <f t="shared" si="7"/>
        <v>16.666666666666664</v>
      </c>
      <c r="I37" s="11">
        <f t="shared" si="7"/>
        <v>50</v>
      </c>
      <c r="J37" s="11">
        <f t="shared" si="7"/>
        <v>47.959183673469383</v>
      </c>
    </row>
    <row r="38" spans="1:10" ht="12" customHeight="1" x14ac:dyDescent="0.25">
      <c r="A38" s="18" t="s">
        <v>29</v>
      </c>
      <c r="B38" s="3">
        <f t="shared" ref="B38:G38" si="10">SUM(B39:B42)</f>
        <v>73</v>
      </c>
      <c r="C38" s="3">
        <f t="shared" si="10"/>
        <v>84</v>
      </c>
      <c r="D38" s="3">
        <f t="shared" si="10"/>
        <v>157</v>
      </c>
      <c r="E38" s="3">
        <f t="shared" si="10"/>
        <v>38</v>
      </c>
      <c r="F38" s="3">
        <f t="shared" si="10"/>
        <v>60</v>
      </c>
      <c r="G38" s="3">
        <f t="shared" si="10"/>
        <v>98</v>
      </c>
      <c r="H38" s="28">
        <f t="shared" si="7"/>
        <v>52.054794520547944</v>
      </c>
      <c r="I38" s="28">
        <f t="shared" si="7"/>
        <v>71.428571428571431</v>
      </c>
      <c r="J38" s="28">
        <f t="shared" si="7"/>
        <v>62.420382165605091</v>
      </c>
    </row>
    <row r="39" spans="1:10" ht="12" customHeight="1" x14ac:dyDescent="0.25">
      <c r="A39" s="5" t="s">
        <v>151</v>
      </c>
      <c r="B39" s="22">
        <v>39</v>
      </c>
      <c r="C39" s="22">
        <v>31</v>
      </c>
      <c r="D39" s="22">
        <f>+B39+C39</f>
        <v>70</v>
      </c>
      <c r="E39" s="22">
        <v>20</v>
      </c>
      <c r="F39" s="22">
        <v>19</v>
      </c>
      <c r="G39" s="22">
        <f>+E39+F39</f>
        <v>39</v>
      </c>
      <c r="H39" s="11">
        <f t="shared" si="7"/>
        <v>51.282051282051277</v>
      </c>
      <c r="I39" s="11">
        <f t="shared" si="7"/>
        <v>61.29032258064516</v>
      </c>
      <c r="J39" s="11">
        <f t="shared" si="7"/>
        <v>55.714285714285715</v>
      </c>
    </row>
    <row r="40" spans="1:10" ht="12" customHeight="1" x14ac:dyDescent="0.25">
      <c r="A40" s="5" t="s">
        <v>131</v>
      </c>
      <c r="B40" s="22">
        <v>23</v>
      </c>
      <c r="C40" s="22">
        <v>48</v>
      </c>
      <c r="D40" s="22">
        <f>+B40+C40</f>
        <v>71</v>
      </c>
      <c r="E40" s="22">
        <v>16</v>
      </c>
      <c r="F40" s="22">
        <v>32</v>
      </c>
      <c r="G40" s="22">
        <f>+E40+F40</f>
        <v>48</v>
      </c>
      <c r="H40" s="11">
        <f t="shared" si="7"/>
        <v>69.565217391304344</v>
      </c>
      <c r="I40" s="11">
        <f t="shared" si="7"/>
        <v>66.666666666666657</v>
      </c>
      <c r="J40" s="11">
        <f t="shared" si="7"/>
        <v>67.605633802816897</v>
      </c>
    </row>
    <row r="41" spans="1:10" ht="12" customHeight="1" x14ac:dyDescent="0.25">
      <c r="A41" s="5" t="s">
        <v>218</v>
      </c>
      <c r="B41" s="22">
        <v>0</v>
      </c>
      <c r="C41" s="22">
        <v>0</v>
      </c>
      <c r="D41" s="22">
        <f>+B41+C41</f>
        <v>0</v>
      </c>
      <c r="E41" s="22">
        <v>0</v>
      </c>
      <c r="F41" s="22">
        <v>0</v>
      </c>
      <c r="G41" s="22">
        <f>+E41+F41</f>
        <v>0</v>
      </c>
      <c r="H41" s="11" t="e">
        <f t="shared" si="7"/>
        <v>#DIV/0!</v>
      </c>
      <c r="I41" s="11" t="e">
        <f t="shared" si="7"/>
        <v>#DIV/0!</v>
      </c>
      <c r="J41" s="11" t="e">
        <f t="shared" si="7"/>
        <v>#DIV/0!</v>
      </c>
    </row>
    <row r="42" spans="1:10" ht="12" customHeight="1" x14ac:dyDescent="0.25">
      <c r="A42" s="5" t="s">
        <v>146</v>
      </c>
      <c r="B42" s="22">
        <v>11</v>
      </c>
      <c r="C42" s="22">
        <v>5</v>
      </c>
      <c r="D42" s="22">
        <f>+B42+C42</f>
        <v>16</v>
      </c>
      <c r="E42" s="22">
        <v>2</v>
      </c>
      <c r="F42" s="22">
        <v>9</v>
      </c>
      <c r="G42" s="22">
        <f>+E42+F42</f>
        <v>11</v>
      </c>
      <c r="H42" s="11">
        <f t="shared" si="7"/>
        <v>18.181818181818183</v>
      </c>
      <c r="I42" s="11">
        <f t="shared" si="7"/>
        <v>180</v>
      </c>
      <c r="J42" s="11">
        <f t="shared" si="7"/>
        <v>68.75</v>
      </c>
    </row>
    <row r="43" spans="1:10" ht="12" customHeight="1" x14ac:dyDescent="0.25">
      <c r="A43" s="18" t="s">
        <v>28</v>
      </c>
      <c r="B43" s="3">
        <f t="shared" ref="B43:G43" si="11">SUM(B44:B49)</f>
        <v>275</v>
      </c>
      <c r="C43" s="3">
        <f t="shared" si="11"/>
        <v>356</v>
      </c>
      <c r="D43" s="3">
        <f t="shared" si="11"/>
        <v>631</v>
      </c>
      <c r="E43" s="3">
        <f t="shared" si="11"/>
        <v>164</v>
      </c>
      <c r="F43" s="3">
        <f t="shared" si="11"/>
        <v>215</v>
      </c>
      <c r="G43" s="3">
        <f t="shared" si="11"/>
        <v>379</v>
      </c>
      <c r="H43" s="28">
        <f t="shared" si="7"/>
        <v>59.636363636363633</v>
      </c>
      <c r="I43" s="28">
        <f t="shared" si="7"/>
        <v>60.393258426966291</v>
      </c>
      <c r="J43" s="28">
        <f t="shared" si="7"/>
        <v>60.063391442155314</v>
      </c>
    </row>
    <row r="44" spans="1:10" ht="12" customHeight="1" x14ac:dyDescent="0.25">
      <c r="A44" s="5" t="s">
        <v>124</v>
      </c>
      <c r="B44" s="22">
        <v>84</v>
      </c>
      <c r="C44" s="22">
        <v>121</v>
      </c>
      <c r="D44" s="22">
        <f t="shared" ref="D44:D49" si="12">+B44+C44</f>
        <v>205</v>
      </c>
      <c r="E44" s="22">
        <v>66</v>
      </c>
      <c r="F44" s="22">
        <v>75</v>
      </c>
      <c r="G44" s="22">
        <f t="shared" ref="G44:G49" si="13">+E44+F44</f>
        <v>141</v>
      </c>
      <c r="H44" s="11">
        <f t="shared" si="7"/>
        <v>78.571428571428569</v>
      </c>
      <c r="I44" s="11">
        <f t="shared" si="7"/>
        <v>61.983471074380169</v>
      </c>
      <c r="J44" s="11">
        <f t="shared" si="7"/>
        <v>68.780487804878049</v>
      </c>
    </row>
    <row r="45" spans="1:10" ht="12" customHeight="1" x14ac:dyDescent="0.25">
      <c r="A45" s="5" t="s">
        <v>183</v>
      </c>
      <c r="B45" s="22">
        <v>15</v>
      </c>
      <c r="C45" s="22">
        <v>21</v>
      </c>
      <c r="D45" s="22">
        <f t="shared" si="12"/>
        <v>36</v>
      </c>
      <c r="E45" s="22">
        <v>6</v>
      </c>
      <c r="F45" s="22">
        <v>8</v>
      </c>
      <c r="G45" s="22">
        <f t="shared" si="13"/>
        <v>14</v>
      </c>
      <c r="H45" s="11">
        <f t="shared" si="7"/>
        <v>40</v>
      </c>
      <c r="I45" s="11">
        <f t="shared" si="7"/>
        <v>38.095238095238095</v>
      </c>
      <c r="J45" s="11">
        <f t="shared" si="7"/>
        <v>38.888888888888893</v>
      </c>
    </row>
    <row r="46" spans="1:10" ht="12" customHeight="1" x14ac:dyDescent="0.25">
      <c r="A46" s="5" t="s">
        <v>150</v>
      </c>
      <c r="B46" s="22">
        <v>80</v>
      </c>
      <c r="C46" s="22">
        <v>119</v>
      </c>
      <c r="D46" s="22">
        <f t="shared" si="12"/>
        <v>199</v>
      </c>
      <c r="E46" s="22">
        <v>51</v>
      </c>
      <c r="F46" s="22">
        <v>83</v>
      </c>
      <c r="G46" s="22">
        <f t="shared" si="13"/>
        <v>134</v>
      </c>
      <c r="H46" s="11">
        <f t="shared" si="7"/>
        <v>63.749999999999993</v>
      </c>
      <c r="I46" s="11">
        <f t="shared" si="7"/>
        <v>69.747899159663859</v>
      </c>
      <c r="J46" s="11">
        <f t="shared" si="7"/>
        <v>67.336683417085425</v>
      </c>
    </row>
    <row r="47" spans="1:10" ht="12" customHeight="1" x14ac:dyDescent="0.25">
      <c r="A47" s="5" t="s">
        <v>152</v>
      </c>
      <c r="B47" s="22">
        <v>65</v>
      </c>
      <c r="C47" s="22">
        <v>42</v>
      </c>
      <c r="D47" s="22">
        <f t="shared" si="12"/>
        <v>107</v>
      </c>
      <c r="E47" s="22">
        <v>25</v>
      </c>
      <c r="F47" s="22">
        <v>19</v>
      </c>
      <c r="G47" s="22">
        <f t="shared" si="13"/>
        <v>44</v>
      </c>
      <c r="H47" s="11">
        <f t="shared" si="7"/>
        <v>38.461538461538467</v>
      </c>
      <c r="I47" s="11">
        <f t="shared" si="7"/>
        <v>45.238095238095241</v>
      </c>
      <c r="J47" s="11">
        <f t="shared" si="7"/>
        <v>41.121495327102799</v>
      </c>
    </row>
    <row r="48" spans="1:10" ht="12" customHeight="1" x14ac:dyDescent="0.25">
      <c r="A48" s="5" t="s">
        <v>156</v>
      </c>
      <c r="B48" s="22">
        <v>6</v>
      </c>
      <c r="C48" s="22">
        <v>11</v>
      </c>
      <c r="D48" s="22">
        <f t="shared" si="12"/>
        <v>17</v>
      </c>
      <c r="E48" s="22">
        <v>4</v>
      </c>
      <c r="F48" s="22">
        <v>3</v>
      </c>
      <c r="G48" s="22">
        <f t="shared" si="13"/>
        <v>7</v>
      </c>
      <c r="H48" s="11">
        <f t="shared" si="7"/>
        <v>66.666666666666657</v>
      </c>
      <c r="I48" s="11">
        <f t="shared" si="7"/>
        <v>27.27272727272727</v>
      </c>
      <c r="J48" s="11">
        <f t="shared" si="7"/>
        <v>41.17647058823529</v>
      </c>
    </row>
    <row r="49" spans="1:10" ht="12" customHeight="1" x14ac:dyDescent="0.25">
      <c r="A49" s="5" t="s">
        <v>145</v>
      </c>
      <c r="B49" s="22">
        <v>25</v>
      </c>
      <c r="C49" s="22">
        <v>42</v>
      </c>
      <c r="D49" s="22">
        <f t="shared" si="12"/>
        <v>67</v>
      </c>
      <c r="E49" s="22">
        <v>12</v>
      </c>
      <c r="F49" s="22">
        <v>27</v>
      </c>
      <c r="G49" s="22">
        <f t="shared" si="13"/>
        <v>39</v>
      </c>
      <c r="H49" s="11">
        <f t="shared" si="7"/>
        <v>48</v>
      </c>
      <c r="I49" s="11">
        <f t="shared" si="7"/>
        <v>64.285714285714292</v>
      </c>
      <c r="J49" s="11">
        <f t="shared" si="7"/>
        <v>58.208955223880601</v>
      </c>
    </row>
    <row r="50" spans="1:10" ht="12" customHeight="1" x14ac:dyDescent="0.25">
      <c r="A50" s="18" t="s">
        <v>27</v>
      </c>
      <c r="B50" s="3">
        <f t="shared" ref="B50:G50" si="14">SUM(B51:B53)</f>
        <v>204</v>
      </c>
      <c r="C50" s="3">
        <f t="shared" si="14"/>
        <v>244</v>
      </c>
      <c r="D50" s="3">
        <f t="shared" si="14"/>
        <v>448</v>
      </c>
      <c r="E50" s="3">
        <f t="shared" si="14"/>
        <v>147</v>
      </c>
      <c r="F50" s="3">
        <f t="shared" si="14"/>
        <v>201</v>
      </c>
      <c r="G50" s="3">
        <f t="shared" si="14"/>
        <v>348</v>
      </c>
      <c r="H50" s="28">
        <f t="shared" si="7"/>
        <v>72.058823529411768</v>
      </c>
      <c r="I50" s="28">
        <f t="shared" si="7"/>
        <v>82.377049180327873</v>
      </c>
      <c r="J50" s="28">
        <f t="shared" si="7"/>
        <v>77.678571428571431</v>
      </c>
    </row>
    <row r="51" spans="1:10" ht="12" customHeight="1" x14ac:dyDescent="0.25">
      <c r="A51" s="5" t="s">
        <v>141</v>
      </c>
      <c r="B51" s="22">
        <v>204</v>
      </c>
      <c r="C51" s="22">
        <v>244</v>
      </c>
      <c r="D51" s="22">
        <f>+B51+C51</f>
        <v>448</v>
      </c>
      <c r="E51" s="22">
        <v>147</v>
      </c>
      <c r="F51" s="22">
        <v>201</v>
      </c>
      <c r="G51" s="22">
        <f>+E51+F51</f>
        <v>348</v>
      </c>
      <c r="H51" s="11">
        <f t="shared" si="7"/>
        <v>72.058823529411768</v>
      </c>
      <c r="I51" s="11">
        <f t="shared" si="7"/>
        <v>82.377049180327873</v>
      </c>
      <c r="J51" s="11">
        <f t="shared" si="7"/>
        <v>77.678571428571431</v>
      </c>
    </row>
    <row r="52" spans="1:10" ht="12" customHeight="1" x14ac:dyDescent="0.25">
      <c r="A52" s="5" t="s">
        <v>208</v>
      </c>
      <c r="B52" s="22">
        <v>0</v>
      </c>
      <c r="C52" s="22">
        <v>0</v>
      </c>
      <c r="D52" s="22">
        <f>+B52+C52</f>
        <v>0</v>
      </c>
      <c r="E52" s="22">
        <v>0</v>
      </c>
      <c r="F52" s="22">
        <v>0</v>
      </c>
      <c r="G52" s="22">
        <f>+E52+F52</f>
        <v>0</v>
      </c>
      <c r="H52" s="11" t="e">
        <f t="shared" si="7"/>
        <v>#DIV/0!</v>
      </c>
      <c r="I52" s="11" t="e">
        <f t="shared" si="7"/>
        <v>#DIV/0!</v>
      </c>
      <c r="J52" s="11" t="e">
        <f t="shared" si="7"/>
        <v>#DIV/0!</v>
      </c>
    </row>
    <row r="53" spans="1:10" ht="12" customHeight="1" x14ac:dyDescent="0.25">
      <c r="A53" s="5" t="s">
        <v>182</v>
      </c>
      <c r="B53" s="22">
        <v>0</v>
      </c>
      <c r="C53" s="22">
        <v>0</v>
      </c>
      <c r="D53" s="22">
        <f>+B53+C53</f>
        <v>0</v>
      </c>
      <c r="E53" s="22">
        <v>0</v>
      </c>
      <c r="F53" s="22">
        <v>0</v>
      </c>
      <c r="G53" s="22">
        <f>+E53+F53</f>
        <v>0</v>
      </c>
      <c r="H53" s="11" t="e">
        <f t="shared" si="7"/>
        <v>#DIV/0!</v>
      </c>
      <c r="I53" s="11" t="e">
        <f t="shared" si="7"/>
        <v>#DIV/0!</v>
      </c>
      <c r="J53" s="11" t="e">
        <f t="shared" si="7"/>
        <v>#DIV/0!</v>
      </c>
    </row>
    <row r="54" spans="1:10" ht="12" customHeight="1" x14ac:dyDescent="0.25">
      <c r="A54" s="18" t="s">
        <v>26</v>
      </c>
      <c r="B54" s="3">
        <f t="shared" ref="B54:G54" si="15">SUM(B55:B59)</f>
        <v>96</v>
      </c>
      <c r="C54" s="3">
        <f t="shared" si="15"/>
        <v>138</v>
      </c>
      <c r="D54" s="3">
        <f t="shared" si="15"/>
        <v>234</v>
      </c>
      <c r="E54" s="3">
        <f t="shared" si="15"/>
        <v>66</v>
      </c>
      <c r="F54" s="3">
        <f t="shared" si="15"/>
        <v>113</v>
      </c>
      <c r="G54" s="3">
        <f t="shared" si="15"/>
        <v>179</v>
      </c>
      <c r="H54" s="28">
        <f t="shared" si="7"/>
        <v>68.75</v>
      </c>
      <c r="I54" s="28">
        <f t="shared" si="7"/>
        <v>81.884057971014485</v>
      </c>
      <c r="J54" s="28">
        <f t="shared" si="7"/>
        <v>76.495726495726487</v>
      </c>
    </row>
    <row r="55" spans="1:10" ht="12" customHeight="1" x14ac:dyDescent="0.25">
      <c r="A55" s="5" t="s">
        <v>132</v>
      </c>
      <c r="B55" s="22">
        <v>26</v>
      </c>
      <c r="C55" s="22">
        <v>33</v>
      </c>
      <c r="D55" s="22">
        <f>+B55+C55</f>
        <v>59</v>
      </c>
      <c r="E55" s="22">
        <v>12</v>
      </c>
      <c r="F55" s="22">
        <v>13</v>
      </c>
      <c r="G55" s="22">
        <f>+E55+F55</f>
        <v>25</v>
      </c>
      <c r="H55" s="11">
        <f t="shared" si="7"/>
        <v>46.153846153846153</v>
      </c>
      <c r="I55" s="11">
        <f t="shared" si="7"/>
        <v>39.393939393939391</v>
      </c>
      <c r="J55" s="11">
        <f t="shared" si="7"/>
        <v>42.372881355932201</v>
      </c>
    </row>
    <row r="56" spans="1:10" ht="12" customHeight="1" x14ac:dyDescent="0.25">
      <c r="A56" s="5" t="s">
        <v>157</v>
      </c>
      <c r="B56" s="22">
        <v>22</v>
      </c>
      <c r="C56" s="22">
        <v>26</v>
      </c>
      <c r="D56" s="22">
        <f>+B56+C56</f>
        <v>48</v>
      </c>
      <c r="E56" s="22">
        <v>18</v>
      </c>
      <c r="F56" s="22">
        <v>21</v>
      </c>
      <c r="G56" s="22">
        <f>+E56+F56</f>
        <v>39</v>
      </c>
      <c r="H56" s="11">
        <f t="shared" si="7"/>
        <v>81.818181818181827</v>
      </c>
      <c r="I56" s="11">
        <f t="shared" si="7"/>
        <v>80.769230769230774</v>
      </c>
      <c r="J56" s="11">
        <f t="shared" si="7"/>
        <v>81.25</v>
      </c>
    </row>
    <row r="57" spans="1:10" ht="12" customHeight="1" x14ac:dyDescent="0.25">
      <c r="A57" s="5" t="s">
        <v>181</v>
      </c>
      <c r="B57" s="22">
        <v>20</v>
      </c>
      <c r="C57" s="22">
        <v>36</v>
      </c>
      <c r="D57" s="22">
        <f>+B57+C57</f>
        <v>56</v>
      </c>
      <c r="E57" s="22">
        <v>10</v>
      </c>
      <c r="F57" s="22">
        <v>26</v>
      </c>
      <c r="G57" s="22">
        <f>+E57+F57</f>
        <v>36</v>
      </c>
      <c r="H57" s="11">
        <f t="shared" si="7"/>
        <v>50</v>
      </c>
      <c r="I57" s="11">
        <f t="shared" si="7"/>
        <v>72.222222222222214</v>
      </c>
      <c r="J57" s="11">
        <f t="shared" si="7"/>
        <v>64.285714285714292</v>
      </c>
    </row>
    <row r="58" spans="1:10" ht="12" customHeight="1" x14ac:dyDescent="0.25">
      <c r="A58" s="5" t="s">
        <v>219</v>
      </c>
      <c r="B58" s="22">
        <v>0</v>
      </c>
      <c r="C58" s="22">
        <v>0</v>
      </c>
      <c r="D58" s="22">
        <f>+B58+C58</f>
        <v>0</v>
      </c>
      <c r="E58" s="22">
        <v>0</v>
      </c>
      <c r="F58" s="22">
        <v>0</v>
      </c>
      <c r="G58" s="22">
        <f>+E58+F58</f>
        <v>0</v>
      </c>
      <c r="H58" s="11" t="e">
        <f t="shared" si="7"/>
        <v>#DIV/0!</v>
      </c>
      <c r="I58" s="11" t="e">
        <f t="shared" si="7"/>
        <v>#DIV/0!</v>
      </c>
      <c r="J58" s="11" t="e">
        <f t="shared" si="7"/>
        <v>#DIV/0!</v>
      </c>
    </row>
    <row r="59" spans="1:10" ht="12" customHeight="1" x14ac:dyDescent="0.25">
      <c r="A59" s="5" t="s">
        <v>153</v>
      </c>
      <c r="B59" s="22">
        <v>28</v>
      </c>
      <c r="C59" s="22">
        <v>43</v>
      </c>
      <c r="D59" s="22">
        <f>+B59+C59</f>
        <v>71</v>
      </c>
      <c r="E59" s="22">
        <v>26</v>
      </c>
      <c r="F59" s="22">
        <v>53</v>
      </c>
      <c r="G59" s="22">
        <f>+E59+F59</f>
        <v>79</v>
      </c>
      <c r="H59" s="11">
        <f t="shared" si="7"/>
        <v>92.857142857142861</v>
      </c>
      <c r="I59" s="11">
        <f t="shared" si="7"/>
        <v>123.25581395348837</v>
      </c>
      <c r="J59" s="11">
        <f t="shared" si="7"/>
        <v>111.26760563380283</v>
      </c>
    </row>
    <row r="60" spans="1:10" ht="12" customHeight="1" x14ac:dyDescent="0.25">
      <c r="A60" s="18" t="s">
        <v>25</v>
      </c>
      <c r="B60" s="3">
        <f t="shared" ref="B60:G60" si="16">SUM(B61:B63)</f>
        <v>50</v>
      </c>
      <c r="C60" s="3">
        <f t="shared" si="16"/>
        <v>280</v>
      </c>
      <c r="D60" s="3">
        <f t="shared" si="16"/>
        <v>330</v>
      </c>
      <c r="E60" s="3">
        <f t="shared" si="16"/>
        <v>41</v>
      </c>
      <c r="F60" s="3">
        <f t="shared" si="16"/>
        <v>204</v>
      </c>
      <c r="G60" s="3">
        <f t="shared" si="16"/>
        <v>245</v>
      </c>
      <c r="H60" s="28">
        <f t="shared" si="7"/>
        <v>82</v>
      </c>
      <c r="I60" s="28">
        <f t="shared" si="7"/>
        <v>72.857142857142847</v>
      </c>
      <c r="J60" s="28">
        <f t="shared" si="7"/>
        <v>74.242424242424249</v>
      </c>
    </row>
    <row r="61" spans="1:10" ht="12" customHeight="1" x14ac:dyDescent="0.25">
      <c r="A61" s="5" t="s">
        <v>148</v>
      </c>
      <c r="B61" s="22">
        <v>41</v>
      </c>
      <c r="C61" s="22">
        <v>219</v>
      </c>
      <c r="D61" s="22">
        <f>+B61+C61</f>
        <v>260</v>
      </c>
      <c r="E61" s="22">
        <v>39</v>
      </c>
      <c r="F61" s="22">
        <v>176</v>
      </c>
      <c r="G61" s="22">
        <f>+E61+F61</f>
        <v>215</v>
      </c>
      <c r="H61" s="11">
        <f t="shared" si="7"/>
        <v>95.121951219512198</v>
      </c>
      <c r="I61" s="11">
        <f t="shared" si="7"/>
        <v>80.365296803652967</v>
      </c>
      <c r="J61" s="11">
        <f t="shared" si="7"/>
        <v>82.692307692307693</v>
      </c>
    </row>
    <row r="62" spans="1:10" ht="12" customHeight="1" x14ac:dyDescent="0.25">
      <c r="A62" s="5" t="s">
        <v>158</v>
      </c>
      <c r="B62" s="22">
        <v>5</v>
      </c>
      <c r="C62" s="22">
        <v>34</v>
      </c>
      <c r="D62" s="22">
        <f>+B62+C62</f>
        <v>39</v>
      </c>
      <c r="E62" s="22">
        <v>1</v>
      </c>
      <c r="F62" s="22">
        <v>14</v>
      </c>
      <c r="G62" s="22">
        <f>+E62+F62</f>
        <v>15</v>
      </c>
      <c r="H62" s="11">
        <f t="shared" si="7"/>
        <v>20</v>
      </c>
      <c r="I62" s="11">
        <f t="shared" si="7"/>
        <v>41.17647058823529</v>
      </c>
      <c r="J62" s="11">
        <f t="shared" si="7"/>
        <v>38.461538461538467</v>
      </c>
    </row>
    <row r="63" spans="1:10" ht="12" customHeight="1" x14ac:dyDescent="0.25">
      <c r="A63" s="5" t="s">
        <v>180</v>
      </c>
      <c r="B63" s="22">
        <v>4</v>
      </c>
      <c r="C63" s="22">
        <v>27</v>
      </c>
      <c r="D63" s="22">
        <f>+B63+C63</f>
        <v>31</v>
      </c>
      <c r="E63" s="22">
        <v>1</v>
      </c>
      <c r="F63" s="22">
        <v>14</v>
      </c>
      <c r="G63" s="22">
        <f>+E63+F63</f>
        <v>15</v>
      </c>
      <c r="H63" s="11">
        <f t="shared" si="7"/>
        <v>25</v>
      </c>
      <c r="I63" s="11">
        <f t="shared" si="7"/>
        <v>51.851851851851848</v>
      </c>
      <c r="J63" s="11">
        <f t="shared" si="7"/>
        <v>48.387096774193552</v>
      </c>
    </row>
    <row r="64" spans="1:10" ht="12" customHeight="1" x14ac:dyDescent="0.25">
      <c r="A64" s="18" t="s">
        <v>24</v>
      </c>
      <c r="B64" s="3">
        <f t="shared" ref="B64:G64" si="17">SUM(B65:B68)</f>
        <v>46</v>
      </c>
      <c r="C64" s="3">
        <f t="shared" si="17"/>
        <v>53</v>
      </c>
      <c r="D64" s="3">
        <f t="shared" si="17"/>
        <v>99</v>
      </c>
      <c r="E64" s="3">
        <f t="shared" si="17"/>
        <v>28</v>
      </c>
      <c r="F64" s="3">
        <f t="shared" si="17"/>
        <v>36</v>
      </c>
      <c r="G64" s="3">
        <f t="shared" si="17"/>
        <v>64</v>
      </c>
      <c r="H64" s="28">
        <f t="shared" si="7"/>
        <v>60.869565217391312</v>
      </c>
      <c r="I64" s="28">
        <f t="shared" si="7"/>
        <v>67.924528301886795</v>
      </c>
      <c r="J64" s="28">
        <f t="shared" si="7"/>
        <v>64.646464646464651</v>
      </c>
    </row>
    <row r="65" spans="1:10" ht="12" customHeight="1" x14ac:dyDescent="0.25">
      <c r="A65" s="5" t="s">
        <v>179</v>
      </c>
      <c r="B65" s="22">
        <v>27</v>
      </c>
      <c r="C65" s="22">
        <v>29</v>
      </c>
      <c r="D65" s="22">
        <f>+B65+C65</f>
        <v>56</v>
      </c>
      <c r="E65" s="22">
        <v>12</v>
      </c>
      <c r="F65" s="22">
        <v>26</v>
      </c>
      <c r="G65" s="22">
        <f>+E65+F65</f>
        <v>38</v>
      </c>
      <c r="H65" s="11">
        <f t="shared" si="7"/>
        <v>44.444444444444443</v>
      </c>
      <c r="I65" s="11">
        <f t="shared" si="7"/>
        <v>89.65517241379311</v>
      </c>
      <c r="J65" s="11">
        <f t="shared" si="7"/>
        <v>67.857142857142861</v>
      </c>
    </row>
    <row r="66" spans="1:10" ht="12" customHeight="1" x14ac:dyDescent="0.25">
      <c r="A66" s="5" t="s">
        <v>225</v>
      </c>
      <c r="B66" s="22">
        <v>0</v>
      </c>
      <c r="C66" s="22">
        <v>0</v>
      </c>
      <c r="D66" s="22">
        <f>+B66+C66</f>
        <v>0</v>
      </c>
      <c r="E66" s="22">
        <v>1</v>
      </c>
      <c r="F66" s="22">
        <v>2</v>
      </c>
      <c r="G66" s="22">
        <f>+E66+F66</f>
        <v>3</v>
      </c>
      <c r="H66" s="11" t="e">
        <f t="shared" si="7"/>
        <v>#DIV/0!</v>
      </c>
      <c r="I66" s="11" t="e">
        <f t="shared" si="7"/>
        <v>#DIV/0!</v>
      </c>
      <c r="J66" s="11" t="e">
        <f t="shared" si="7"/>
        <v>#DIV/0!</v>
      </c>
    </row>
    <row r="67" spans="1:10" ht="12" customHeight="1" x14ac:dyDescent="0.25">
      <c r="A67" s="5" t="s">
        <v>178</v>
      </c>
      <c r="B67" s="22">
        <v>8</v>
      </c>
      <c r="C67" s="22">
        <v>6</v>
      </c>
      <c r="D67" s="22">
        <f>+B67+C67</f>
        <v>14</v>
      </c>
      <c r="E67" s="22">
        <v>10</v>
      </c>
      <c r="F67" s="22">
        <v>2</v>
      </c>
      <c r="G67" s="22">
        <f>+E67+F67</f>
        <v>12</v>
      </c>
      <c r="H67" s="11">
        <f t="shared" si="7"/>
        <v>125</v>
      </c>
      <c r="I67" s="11">
        <f t="shared" si="7"/>
        <v>33.333333333333329</v>
      </c>
      <c r="J67" s="11">
        <f t="shared" si="7"/>
        <v>85.714285714285708</v>
      </c>
    </row>
    <row r="68" spans="1:10" ht="12" customHeight="1" x14ac:dyDescent="0.25">
      <c r="A68" s="5" t="s">
        <v>201</v>
      </c>
      <c r="B68" s="22">
        <v>11</v>
      </c>
      <c r="C68" s="22">
        <v>18</v>
      </c>
      <c r="D68" s="22">
        <f>+B68+C68</f>
        <v>29</v>
      </c>
      <c r="E68" s="22">
        <v>5</v>
      </c>
      <c r="F68" s="22">
        <v>6</v>
      </c>
      <c r="G68" s="22">
        <f>+E68+F68</f>
        <v>11</v>
      </c>
      <c r="H68" s="11">
        <f t="shared" si="7"/>
        <v>45.454545454545453</v>
      </c>
      <c r="I68" s="11">
        <f t="shared" si="7"/>
        <v>33.333333333333329</v>
      </c>
      <c r="J68" s="11">
        <f t="shared" si="7"/>
        <v>37.931034482758619</v>
      </c>
    </row>
    <row r="69" spans="1:10" ht="12" customHeight="1" x14ac:dyDescent="0.25">
      <c r="A69" s="18" t="s">
        <v>23</v>
      </c>
      <c r="B69" s="3">
        <f t="shared" ref="B69:G69" si="18">SUM(B70:B74)</f>
        <v>47</v>
      </c>
      <c r="C69" s="3">
        <f t="shared" si="18"/>
        <v>76</v>
      </c>
      <c r="D69" s="3">
        <f t="shared" si="18"/>
        <v>123</v>
      </c>
      <c r="E69" s="3">
        <f t="shared" si="18"/>
        <v>36</v>
      </c>
      <c r="F69" s="3">
        <f t="shared" si="18"/>
        <v>32</v>
      </c>
      <c r="G69" s="3">
        <f t="shared" si="18"/>
        <v>68</v>
      </c>
      <c r="H69" s="28">
        <f t="shared" si="7"/>
        <v>76.59574468085107</v>
      </c>
      <c r="I69" s="28">
        <f t="shared" si="7"/>
        <v>42.105263157894733</v>
      </c>
      <c r="J69" s="28">
        <f t="shared" si="7"/>
        <v>55.284552845528459</v>
      </c>
    </row>
    <row r="70" spans="1:10" ht="12" customHeight="1" x14ac:dyDescent="0.25">
      <c r="A70" s="5" t="s">
        <v>177</v>
      </c>
      <c r="B70" s="22">
        <v>2</v>
      </c>
      <c r="C70" s="22">
        <v>11</v>
      </c>
      <c r="D70" s="22">
        <f>+B70+C70</f>
        <v>13</v>
      </c>
      <c r="E70" s="22">
        <v>3</v>
      </c>
      <c r="F70" s="22">
        <v>4</v>
      </c>
      <c r="G70" s="22">
        <f>+E70+F70</f>
        <v>7</v>
      </c>
      <c r="H70" s="11">
        <f t="shared" si="7"/>
        <v>150</v>
      </c>
      <c r="I70" s="11">
        <f t="shared" si="7"/>
        <v>36.363636363636367</v>
      </c>
      <c r="J70" s="11">
        <f t="shared" si="7"/>
        <v>53.846153846153847</v>
      </c>
    </row>
    <row r="71" spans="1:10" ht="12" customHeight="1" x14ac:dyDescent="0.25">
      <c r="A71" s="5" t="s">
        <v>176</v>
      </c>
      <c r="B71" s="22">
        <v>4</v>
      </c>
      <c r="C71" s="22">
        <v>13</v>
      </c>
      <c r="D71" s="22">
        <f>+B71+C71</f>
        <v>17</v>
      </c>
      <c r="E71" s="22">
        <v>1</v>
      </c>
      <c r="F71" s="22">
        <v>1</v>
      </c>
      <c r="G71" s="22">
        <f>+E71+F71</f>
        <v>2</v>
      </c>
      <c r="H71" s="11">
        <f t="shared" si="7"/>
        <v>25</v>
      </c>
      <c r="I71" s="11">
        <f t="shared" si="7"/>
        <v>7.6923076923076925</v>
      </c>
      <c r="J71" s="11">
        <f t="shared" si="7"/>
        <v>11.76470588235294</v>
      </c>
    </row>
    <row r="72" spans="1:10" ht="12" customHeight="1" x14ac:dyDescent="0.25">
      <c r="A72" s="5" t="s">
        <v>175</v>
      </c>
      <c r="B72" s="22">
        <v>11</v>
      </c>
      <c r="C72" s="22">
        <v>7</v>
      </c>
      <c r="D72" s="22">
        <f>+B72+C72</f>
        <v>18</v>
      </c>
      <c r="E72" s="22">
        <v>14</v>
      </c>
      <c r="F72" s="22">
        <v>4</v>
      </c>
      <c r="G72" s="22">
        <f>+E72+F72</f>
        <v>18</v>
      </c>
      <c r="H72" s="11">
        <f t="shared" si="7"/>
        <v>127.27272727272727</v>
      </c>
      <c r="I72" s="11">
        <f t="shared" si="7"/>
        <v>57.142857142857139</v>
      </c>
      <c r="J72" s="11">
        <f t="shared" si="7"/>
        <v>100</v>
      </c>
    </row>
    <row r="73" spans="1:10" ht="12" customHeight="1" x14ac:dyDescent="0.25">
      <c r="A73" s="5" t="s">
        <v>174</v>
      </c>
      <c r="B73" s="22">
        <v>20</v>
      </c>
      <c r="C73" s="22">
        <v>17</v>
      </c>
      <c r="D73" s="22">
        <f>+B73+C73</f>
        <v>37</v>
      </c>
      <c r="E73" s="22">
        <v>11</v>
      </c>
      <c r="F73" s="22">
        <v>11</v>
      </c>
      <c r="G73" s="22">
        <f>+E73+F73</f>
        <v>22</v>
      </c>
      <c r="H73" s="11">
        <f t="shared" si="7"/>
        <v>55.000000000000007</v>
      </c>
      <c r="I73" s="11">
        <f t="shared" si="7"/>
        <v>64.705882352941174</v>
      </c>
      <c r="J73" s="11">
        <f t="shared" si="7"/>
        <v>59.45945945945946</v>
      </c>
    </row>
    <row r="74" spans="1:10" ht="12" customHeight="1" x14ac:dyDescent="0.25">
      <c r="A74" s="6" t="s">
        <v>226</v>
      </c>
      <c r="B74" s="22">
        <v>10</v>
      </c>
      <c r="C74" s="22">
        <v>28</v>
      </c>
      <c r="D74" s="22">
        <f>+B74+C74</f>
        <v>38</v>
      </c>
      <c r="E74" s="22">
        <v>7</v>
      </c>
      <c r="F74" s="22">
        <v>12</v>
      </c>
      <c r="G74" s="22">
        <f>+E74+F74</f>
        <v>19</v>
      </c>
      <c r="H74" s="11">
        <f t="shared" si="7"/>
        <v>70</v>
      </c>
      <c r="I74" s="11">
        <f t="shared" si="7"/>
        <v>42.857142857142854</v>
      </c>
      <c r="J74" s="11">
        <f t="shared" si="7"/>
        <v>50</v>
      </c>
    </row>
    <row r="75" spans="1:10" ht="12" customHeight="1" x14ac:dyDescent="0.25">
      <c r="A75" s="18" t="s">
        <v>22</v>
      </c>
      <c r="B75" s="3">
        <f t="shared" ref="B75:G75" si="19">SUM(B76:B80)</f>
        <v>206</v>
      </c>
      <c r="C75" s="3">
        <f t="shared" si="19"/>
        <v>55</v>
      </c>
      <c r="D75" s="3">
        <f t="shared" si="19"/>
        <v>261</v>
      </c>
      <c r="E75" s="3">
        <f t="shared" si="19"/>
        <v>147</v>
      </c>
      <c r="F75" s="3">
        <f t="shared" si="19"/>
        <v>43</v>
      </c>
      <c r="G75" s="3">
        <f t="shared" si="19"/>
        <v>190</v>
      </c>
      <c r="H75" s="28">
        <f t="shared" si="7"/>
        <v>71.359223300970882</v>
      </c>
      <c r="I75" s="28">
        <f t="shared" si="7"/>
        <v>78.181818181818187</v>
      </c>
      <c r="J75" s="28">
        <f t="shared" si="7"/>
        <v>72.796934865900383</v>
      </c>
    </row>
    <row r="76" spans="1:10" ht="12" customHeight="1" x14ac:dyDescent="0.25">
      <c r="A76" s="5" t="s">
        <v>173</v>
      </c>
      <c r="B76" s="22">
        <v>66</v>
      </c>
      <c r="C76" s="22">
        <v>15</v>
      </c>
      <c r="D76" s="22">
        <f>+B76+C76</f>
        <v>81</v>
      </c>
      <c r="E76" s="22">
        <v>61</v>
      </c>
      <c r="F76" s="22">
        <v>23</v>
      </c>
      <c r="G76" s="22">
        <f>+E76+F76</f>
        <v>84</v>
      </c>
      <c r="H76" s="11">
        <f t="shared" si="7"/>
        <v>92.424242424242422</v>
      </c>
      <c r="I76" s="11">
        <f t="shared" si="7"/>
        <v>153.33333333333334</v>
      </c>
      <c r="J76" s="11">
        <f t="shared" si="7"/>
        <v>103.7037037037037</v>
      </c>
    </row>
    <row r="77" spans="1:10" ht="12" customHeight="1" x14ac:dyDescent="0.25">
      <c r="A77" s="5" t="s">
        <v>147</v>
      </c>
      <c r="B77" s="22">
        <v>42</v>
      </c>
      <c r="C77" s="22">
        <v>22</v>
      </c>
      <c r="D77" s="22">
        <f>+B77+C77</f>
        <v>64</v>
      </c>
      <c r="E77" s="22">
        <v>24</v>
      </c>
      <c r="F77" s="22">
        <v>13</v>
      </c>
      <c r="G77" s="22">
        <f>+E77+F77</f>
        <v>37</v>
      </c>
      <c r="H77" s="11">
        <f t="shared" si="7"/>
        <v>57.142857142857139</v>
      </c>
      <c r="I77" s="11">
        <f t="shared" si="7"/>
        <v>59.090909090909093</v>
      </c>
      <c r="J77" s="11">
        <f t="shared" si="7"/>
        <v>57.8125</v>
      </c>
    </row>
    <row r="78" spans="1:10" ht="12" customHeight="1" x14ac:dyDescent="0.25">
      <c r="A78" s="5" t="s">
        <v>199</v>
      </c>
      <c r="B78" s="22">
        <v>25</v>
      </c>
      <c r="C78" s="22">
        <v>2</v>
      </c>
      <c r="D78" s="22">
        <f>+B78+C78</f>
        <v>27</v>
      </c>
      <c r="E78" s="22">
        <v>13</v>
      </c>
      <c r="F78" s="22">
        <v>1</v>
      </c>
      <c r="G78" s="22">
        <f>+E78+F78</f>
        <v>14</v>
      </c>
      <c r="H78" s="11">
        <f t="shared" si="7"/>
        <v>52</v>
      </c>
      <c r="I78" s="11">
        <f t="shared" si="7"/>
        <v>50</v>
      </c>
      <c r="J78" s="11">
        <f t="shared" si="7"/>
        <v>51.851851851851848</v>
      </c>
    </row>
    <row r="79" spans="1:10" ht="12" customHeight="1" x14ac:dyDescent="0.25">
      <c r="A79" s="6" t="s">
        <v>172</v>
      </c>
      <c r="B79" s="22">
        <v>22</v>
      </c>
      <c r="C79" s="22">
        <v>13</v>
      </c>
      <c r="D79" s="22">
        <f>+B79+C79</f>
        <v>35</v>
      </c>
      <c r="E79" s="22">
        <v>2</v>
      </c>
      <c r="F79" s="22">
        <v>1</v>
      </c>
      <c r="G79" s="22">
        <f>+E79+F79</f>
        <v>3</v>
      </c>
      <c r="H79" s="11">
        <f t="shared" si="7"/>
        <v>9.0909090909090917</v>
      </c>
      <c r="I79" s="11">
        <f t="shared" si="7"/>
        <v>7.6923076923076925</v>
      </c>
      <c r="J79" s="11">
        <f t="shared" si="7"/>
        <v>8.5714285714285712</v>
      </c>
    </row>
    <row r="80" spans="1:10" ht="12" customHeight="1" x14ac:dyDescent="0.25">
      <c r="A80" s="5" t="s">
        <v>171</v>
      </c>
      <c r="B80" s="22">
        <v>51</v>
      </c>
      <c r="C80" s="22">
        <v>3</v>
      </c>
      <c r="D80" s="22">
        <f>+B80+C80</f>
        <v>54</v>
      </c>
      <c r="E80" s="22">
        <v>47</v>
      </c>
      <c r="F80" s="22">
        <v>5</v>
      </c>
      <c r="G80" s="22">
        <f>+E80+F80</f>
        <v>52</v>
      </c>
      <c r="H80" s="11">
        <f t="shared" si="7"/>
        <v>92.156862745098039</v>
      </c>
      <c r="I80" s="11">
        <f t="shared" si="7"/>
        <v>166.66666666666669</v>
      </c>
      <c r="J80" s="11">
        <f t="shared" si="7"/>
        <v>96.296296296296291</v>
      </c>
    </row>
    <row r="81" spans="1:10" ht="12" customHeight="1" x14ac:dyDescent="0.25">
      <c r="A81" s="18" t="s">
        <v>21</v>
      </c>
      <c r="B81" s="3">
        <f t="shared" ref="B81:G81" si="20">SUM(B82:B83)</f>
        <v>41</v>
      </c>
      <c r="C81" s="3">
        <f t="shared" si="20"/>
        <v>96</v>
      </c>
      <c r="D81" s="3">
        <f t="shared" si="20"/>
        <v>137</v>
      </c>
      <c r="E81" s="3">
        <f t="shared" si="20"/>
        <v>24</v>
      </c>
      <c r="F81" s="3">
        <f t="shared" si="20"/>
        <v>63</v>
      </c>
      <c r="G81" s="3">
        <f t="shared" si="20"/>
        <v>87</v>
      </c>
      <c r="H81" s="28">
        <f t="shared" si="7"/>
        <v>58.536585365853654</v>
      </c>
      <c r="I81" s="28">
        <f t="shared" si="7"/>
        <v>65.625</v>
      </c>
      <c r="J81" s="28">
        <f t="shared" si="7"/>
        <v>63.503649635036496</v>
      </c>
    </row>
    <row r="82" spans="1:10" ht="12" customHeight="1" x14ac:dyDescent="0.25">
      <c r="A82" s="5" t="s">
        <v>170</v>
      </c>
      <c r="B82" s="22">
        <v>2</v>
      </c>
      <c r="C82" s="22">
        <v>10</v>
      </c>
      <c r="D82" s="22">
        <f>+B82+C82</f>
        <v>12</v>
      </c>
      <c r="E82" s="22">
        <v>1</v>
      </c>
      <c r="F82" s="22">
        <v>2</v>
      </c>
      <c r="G82" s="22">
        <f>+E82+F82</f>
        <v>3</v>
      </c>
      <c r="H82" s="11">
        <f t="shared" si="7"/>
        <v>50</v>
      </c>
      <c r="I82" s="11">
        <f t="shared" si="7"/>
        <v>20</v>
      </c>
      <c r="J82" s="11">
        <f t="shared" si="7"/>
        <v>25</v>
      </c>
    </row>
    <row r="83" spans="1:10" ht="12" customHeight="1" x14ac:dyDescent="0.25">
      <c r="A83" s="5" t="s">
        <v>130</v>
      </c>
      <c r="B83" s="22">
        <v>39</v>
      </c>
      <c r="C83" s="22">
        <v>86</v>
      </c>
      <c r="D83" s="22">
        <f>+B83+C83</f>
        <v>125</v>
      </c>
      <c r="E83" s="22">
        <v>23</v>
      </c>
      <c r="F83" s="22">
        <v>61</v>
      </c>
      <c r="G83" s="22">
        <f>+E83+F83</f>
        <v>84</v>
      </c>
      <c r="H83" s="11">
        <f t="shared" si="7"/>
        <v>58.974358974358978</v>
      </c>
      <c r="I83" s="11">
        <f t="shared" si="7"/>
        <v>70.930232558139537</v>
      </c>
      <c r="J83" s="11">
        <f t="shared" si="7"/>
        <v>67.2</v>
      </c>
    </row>
    <row r="84" spans="1:10" ht="12" customHeight="1" x14ac:dyDescent="0.25">
      <c r="A84" s="18" t="s">
        <v>20</v>
      </c>
      <c r="B84" s="3">
        <f t="shared" ref="B84:G84" si="21">SUM(B85:B89)</f>
        <v>142</v>
      </c>
      <c r="C84" s="3">
        <f t="shared" si="21"/>
        <v>244</v>
      </c>
      <c r="D84" s="3">
        <f t="shared" si="21"/>
        <v>386</v>
      </c>
      <c r="E84" s="3">
        <f t="shared" si="21"/>
        <v>93</v>
      </c>
      <c r="F84" s="3">
        <f t="shared" si="21"/>
        <v>143</v>
      </c>
      <c r="G84" s="3">
        <f t="shared" si="21"/>
        <v>236</v>
      </c>
      <c r="H84" s="28">
        <f t="shared" si="7"/>
        <v>65.492957746478879</v>
      </c>
      <c r="I84" s="28">
        <f t="shared" si="7"/>
        <v>58.606557377049185</v>
      </c>
      <c r="J84" s="28">
        <f t="shared" si="7"/>
        <v>61.139896373056992</v>
      </c>
    </row>
    <row r="85" spans="1:10" ht="12" customHeight="1" x14ac:dyDescent="0.25">
      <c r="A85" s="5" t="s">
        <v>169</v>
      </c>
      <c r="B85" s="22">
        <v>25</v>
      </c>
      <c r="C85" s="22">
        <v>16</v>
      </c>
      <c r="D85" s="22">
        <f>+B85+C85</f>
        <v>41</v>
      </c>
      <c r="E85" s="22">
        <v>6</v>
      </c>
      <c r="F85" s="22">
        <v>5</v>
      </c>
      <c r="G85" s="22">
        <f>+E85+F85</f>
        <v>11</v>
      </c>
      <c r="H85" s="11">
        <f t="shared" si="7"/>
        <v>24</v>
      </c>
      <c r="I85" s="11">
        <f t="shared" si="7"/>
        <v>31.25</v>
      </c>
      <c r="J85" s="11">
        <f t="shared" si="7"/>
        <v>26.829268292682929</v>
      </c>
    </row>
    <row r="86" spans="1:10" ht="12" customHeight="1" x14ac:dyDescent="0.25">
      <c r="A86" s="5" t="s">
        <v>143</v>
      </c>
      <c r="B86" s="22">
        <v>67</v>
      </c>
      <c r="C86" s="22">
        <v>82</v>
      </c>
      <c r="D86" s="22">
        <f>+B86+C86</f>
        <v>149</v>
      </c>
      <c r="E86" s="22">
        <v>62</v>
      </c>
      <c r="F86" s="22">
        <v>66</v>
      </c>
      <c r="G86" s="22">
        <f>+E86+F86</f>
        <v>128</v>
      </c>
      <c r="H86" s="11">
        <f t="shared" si="7"/>
        <v>92.537313432835816</v>
      </c>
      <c r="I86" s="11">
        <f t="shared" si="7"/>
        <v>80.487804878048792</v>
      </c>
      <c r="J86" s="11">
        <f t="shared" si="7"/>
        <v>85.90604026845638</v>
      </c>
    </row>
    <row r="87" spans="1:10" ht="12" customHeight="1" x14ac:dyDescent="0.25">
      <c r="A87" s="5" t="s">
        <v>144</v>
      </c>
      <c r="B87" s="22">
        <v>11</v>
      </c>
      <c r="C87" s="22">
        <v>50</v>
      </c>
      <c r="D87" s="22">
        <f>+B87+C87</f>
        <v>61</v>
      </c>
      <c r="E87" s="22">
        <v>3</v>
      </c>
      <c r="F87" s="22">
        <v>25</v>
      </c>
      <c r="G87" s="22">
        <f>+E87+F87</f>
        <v>28</v>
      </c>
      <c r="H87" s="11">
        <f t="shared" si="7"/>
        <v>27.27272727272727</v>
      </c>
      <c r="I87" s="11">
        <f t="shared" si="7"/>
        <v>50</v>
      </c>
      <c r="J87" s="11">
        <f t="shared" si="7"/>
        <v>45.901639344262293</v>
      </c>
    </row>
    <row r="88" spans="1:10" ht="12" customHeight="1" x14ac:dyDescent="0.25">
      <c r="A88" s="5" t="s">
        <v>168</v>
      </c>
      <c r="B88" s="22">
        <v>26</v>
      </c>
      <c r="C88" s="22">
        <v>47</v>
      </c>
      <c r="D88" s="22">
        <f>+B88+C88</f>
        <v>73</v>
      </c>
      <c r="E88" s="22">
        <v>11</v>
      </c>
      <c r="F88" s="22">
        <v>29</v>
      </c>
      <c r="G88" s="22">
        <f>+E88+F88</f>
        <v>40</v>
      </c>
      <c r="H88" s="11">
        <f t="shared" ref="H88:J119" si="22">E88/B88*100</f>
        <v>42.307692307692307</v>
      </c>
      <c r="I88" s="11">
        <f t="shared" si="22"/>
        <v>61.702127659574465</v>
      </c>
      <c r="J88" s="11">
        <f t="shared" si="22"/>
        <v>54.794520547945204</v>
      </c>
    </row>
    <row r="89" spans="1:10" ht="12" customHeight="1" x14ac:dyDescent="0.25">
      <c r="A89" s="5" t="s">
        <v>167</v>
      </c>
      <c r="B89" s="22">
        <v>13</v>
      </c>
      <c r="C89" s="22">
        <v>49</v>
      </c>
      <c r="D89" s="22">
        <f>+B89+C89</f>
        <v>62</v>
      </c>
      <c r="E89" s="22">
        <v>11</v>
      </c>
      <c r="F89" s="22">
        <v>18</v>
      </c>
      <c r="G89" s="22">
        <f>+E89+F89</f>
        <v>29</v>
      </c>
      <c r="H89" s="11">
        <f t="shared" si="22"/>
        <v>84.615384615384613</v>
      </c>
      <c r="I89" s="11">
        <f t="shared" si="22"/>
        <v>36.734693877551024</v>
      </c>
      <c r="J89" s="11">
        <f t="shared" si="22"/>
        <v>46.774193548387096</v>
      </c>
    </row>
    <row r="90" spans="1:10" ht="12" customHeight="1" x14ac:dyDescent="0.25">
      <c r="A90" s="18" t="s">
        <v>19</v>
      </c>
      <c r="B90" s="3">
        <f t="shared" ref="B90:G90" si="23">SUM(B91)</f>
        <v>53</v>
      </c>
      <c r="C90" s="3">
        <f t="shared" si="23"/>
        <v>61</v>
      </c>
      <c r="D90" s="3">
        <f t="shared" si="23"/>
        <v>114</v>
      </c>
      <c r="E90" s="3">
        <f t="shared" si="23"/>
        <v>63</v>
      </c>
      <c r="F90" s="3">
        <f t="shared" si="23"/>
        <v>57</v>
      </c>
      <c r="G90" s="3">
        <f t="shared" si="23"/>
        <v>120</v>
      </c>
      <c r="H90" s="28">
        <f t="shared" si="22"/>
        <v>118.86792452830188</v>
      </c>
      <c r="I90" s="28">
        <f t="shared" si="22"/>
        <v>93.442622950819683</v>
      </c>
      <c r="J90" s="28">
        <f t="shared" si="22"/>
        <v>105.26315789473684</v>
      </c>
    </row>
    <row r="91" spans="1:10" ht="12" customHeight="1" x14ac:dyDescent="0.25">
      <c r="A91" s="5" t="s">
        <v>163</v>
      </c>
      <c r="B91" s="22">
        <v>53</v>
      </c>
      <c r="C91" s="22">
        <v>61</v>
      </c>
      <c r="D91" s="22">
        <f>+B91+C91</f>
        <v>114</v>
      </c>
      <c r="E91" s="22">
        <v>63</v>
      </c>
      <c r="F91" s="22">
        <v>57</v>
      </c>
      <c r="G91" s="22">
        <f>+E91+F91</f>
        <v>120</v>
      </c>
      <c r="H91" s="11">
        <f t="shared" si="22"/>
        <v>118.86792452830188</v>
      </c>
      <c r="I91" s="11">
        <f t="shared" si="22"/>
        <v>93.442622950819683</v>
      </c>
      <c r="J91" s="11">
        <f t="shared" si="22"/>
        <v>105.26315789473684</v>
      </c>
    </row>
    <row r="92" spans="1:10" ht="12" customHeight="1" x14ac:dyDescent="0.25">
      <c r="A92" s="18" t="s">
        <v>18</v>
      </c>
      <c r="B92" s="3">
        <f t="shared" ref="B92:G92" si="24">SUM(B93:B94)</f>
        <v>42</v>
      </c>
      <c r="C92" s="3">
        <f t="shared" si="24"/>
        <v>89</v>
      </c>
      <c r="D92" s="3">
        <f t="shared" si="24"/>
        <v>131</v>
      </c>
      <c r="E92" s="3">
        <f t="shared" si="24"/>
        <v>23</v>
      </c>
      <c r="F92" s="3">
        <f t="shared" si="24"/>
        <v>82</v>
      </c>
      <c r="G92" s="3">
        <f t="shared" si="24"/>
        <v>105</v>
      </c>
      <c r="H92" s="28">
        <f t="shared" si="22"/>
        <v>54.761904761904766</v>
      </c>
      <c r="I92" s="28">
        <f t="shared" si="22"/>
        <v>92.134831460674164</v>
      </c>
      <c r="J92" s="28">
        <f t="shared" si="22"/>
        <v>80.152671755725194</v>
      </c>
    </row>
    <row r="93" spans="1:10" ht="12" customHeight="1" x14ac:dyDescent="0.25">
      <c r="A93" s="5" t="s">
        <v>166</v>
      </c>
      <c r="B93" s="22">
        <v>37</v>
      </c>
      <c r="C93" s="22">
        <v>78</v>
      </c>
      <c r="D93" s="22">
        <f>+B93+C93</f>
        <v>115</v>
      </c>
      <c r="E93" s="22">
        <v>23</v>
      </c>
      <c r="F93" s="22">
        <v>82</v>
      </c>
      <c r="G93" s="22">
        <f>+E93+F93</f>
        <v>105</v>
      </c>
      <c r="H93" s="11">
        <f t="shared" si="22"/>
        <v>62.162162162162161</v>
      </c>
      <c r="I93" s="11">
        <f t="shared" si="22"/>
        <v>105.12820512820514</v>
      </c>
      <c r="J93" s="11">
        <f t="shared" si="22"/>
        <v>91.304347826086953</v>
      </c>
    </row>
    <row r="94" spans="1:10" ht="12" customHeight="1" x14ac:dyDescent="0.25">
      <c r="A94" s="5" t="s">
        <v>119</v>
      </c>
      <c r="B94" s="22">
        <v>5</v>
      </c>
      <c r="C94" s="22">
        <v>11</v>
      </c>
      <c r="D94" s="22">
        <f>+B94+C94</f>
        <v>16</v>
      </c>
      <c r="E94" s="22">
        <v>0</v>
      </c>
      <c r="F94" s="22">
        <v>0</v>
      </c>
      <c r="G94" s="22">
        <f>+E94+F94</f>
        <v>0</v>
      </c>
      <c r="H94" s="11">
        <f t="shared" si="22"/>
        <v>0</v>
      </c>
      <c r="I94" s="11">
        <f t="shared" si="22"/>
        <v>0</v>
      </c>
      <c r="J94" s="11">
        <f t="shared" si="22"/>
        <v>0</v>
      </c>
    </row>
    <row r="95" spans="1:10" ht="12" customHeight="1" x14ac:dyDescent="0.25">
      <c r="A95" s="18" t="s">
        <v>17</v>
      </c>
      <c r="B95" s="3">
        <f t="shared" ref="B95:G95" si="25">SUM(B96:B97)</f>
        <v>39</v>
      </c>
      <c r="C95" s="3">
        <f t="shared" si="25"/>
        <v>61</v>
      </c>
      <c r="D95" s="3">
        <f t="shared" si="25"/>
        <v>100</v>
      </c>
      <c r="E95" s="3">
        <f t="shared" si="25"/>
        <v>20</v>
      </c>
      <c r="F95" s="3">
        <f t="shared" si="25"/>
        <v>21</v>
      </c>
      <c r="G95" s="3">
        <f t="shared" si="25"/>
        <v>41</v>
      </c>
      <c r="H95" s="28">
        <f t="shared" si="22"/>
        <v>51.282051282051277</v>
      </c>
      <c r="I95" s="28">
        <f t="shared" si="22"/>
        <v>34.42622950819672</v>
      </c>
      <c r="J95" s="28">
        <f t="shared" si="22"/>
        <v>41</v>
      </c>
    </row>
    <row r="96" spans="1:10" ht="12" customHeight="1" x14ac:dyDescent="0.25">
      <c r="A96" s="5" t="s">
        <v>165</v>
      </c>
      <c r="B96" s="22">
        <v>22</v>
      </c>
      <c r="C96" s="22">
        <v>47</v>
      </c>
      <c r="D96" s="22">
        <f>+B96+C96</f>
        <v>69</v>
      </c>
      <c r="E96" s="22">
        <v>5</v>
      </c>
      <c r="F96" s="22">
        <v>13</v>
      </c>
      <c r="G96" s="22">
        <f>+E96+F96</f>
        <v>18</v>
      </c>
      <c r="H96" s="11">
        <f t="shared" si="22"/>
        <v>22.727272727272727</v>
      </c>
      <c r="I96" s="11">
        <f t="shared" si="22"/>
        <v>27.659574468085108</v>
      </c>
      <c r="J96" s="11">
        <f t="shared" si="22"/>
        <v>26.086956521739129</v>
      </c>
    </row>
    <row r="97" spans="1:10" ht="12" customHeight="1" x14ac:dyDescent="0.25">
      <c r="A97" s="5" t="s">
        <v>164</v>
      </c>
      <c r="B97" s="22">
        <v>17</v>
      </c>
      <c r="C97" s="22">
        <v>14</v>
      </c>
      <c r="D97" s="22">
        <f>+B97+C97</f>
        <v>31</v>
      </c>
      <c r="E97" s="22">
        <v>15</v>
      </c>
      <c r="F97" s="22">
        <v>8</v>
      </c>
      <c r="G97" s="22">
        <f>+E97+F97</f>
        <v>23</v>
      </c>
      <c r="H97" s="11">
        <f t="shared" si="22"/>
        <v>88.235294117647058</v>
      </c>
      <c r="I97" s="11">
        <f t="shared" si="22"/>
        <v>57.142857142857139</v>
      </c>
      <c r="J97" s="11">
        <f t="shared" si="22"/>
        <v>74.193548387096769</v>
      </c>
    </row>
    <row r="98" spans="1:10" ht="12" customHeight="1" x14ac:dyDescent="0.25">
      <c r="A98" s="18" t="s">
        <v>16</v>
      </c>
      <c r="B98" s="3">
        <f t="shared" ref="B98:G98" si="26">SUM(B99:B103)</f>
        <v>61</v>
      </c>
      <c r="C98" s="3">
        <f t="shared" si="26"/>
        <v>108</v>
      </c>
      <c r="D98" s="3">
        <f t="shared" si="26"/>
        <v>169</v>
      </c>
      <c r="E98" s="3">
        <f t="shared" si="26"/>
        <v>63</v>
      </c>
      <c r="F98" s="3">
        <f t="shared" si="26"/>
        <v>126</v>
      </c>
      <c r="G98" s="3">
        <f t="shared" si="26"/>
        <v>189</v>
      </c>
      <c r="H98" s="28">
        <f t="shared" si="22"/>
        <v>103.27868852459017</v>
      </c>
      <c r="I98" s="28">
        <f t="shared" si="22"/>
        <v>116.66666666666667</v>
      </c>
      <c r="J98" s="28">
        <f t="shared" si="22"/>
        <v>111.83431952662721</v>
      </c>
    </row>
    <row r="99" spans="1:10" ht="12" customHeight="1" x14ac:dyDescent="0.25">
      <c r="A99" s="5" t="s">
        <v>118</v>
      </c>
      <c r="B99" s="22">
        <v>20</v>
      </c>
      <c r="C99" s="22">
        <v>34</v>
      </c>
      <c r="D99" s="22">
        <f>+B99+C99</f>
        <v>54</v>
      </c>
      <c r="E99" s="22">
        <v>13</v>
      </c>
      <c r="F99" s="22">
        <v>23</v>
      </c>
      <c r="G99" s="22">
        <f>+E99+F99</f>
        <v>36</v>
      </c>
      <c r="H99" s="11">
        <f t="shared" si="22"/>
        <v>65</v>
      </c>
      <c r="I99" s="11">
        <f t="shared" si="22"/>
        <v>67.64705882352942</v>
      </c>
      <c r="J99" s="11">
        <f t="shared" si="22"/>
        <v>66.666666666666657</v>
      </c>
    </row>
    <row r="100" spans="1:10" ht="12" customHeight="1" x14ac:dyDescent="0.25">
      <c r="A100" s="5" t="s">
        <v>116</v>
      </c>
      <c r="B100" s="22">
        <v>10</v>
      </c>
      <c r="C100" s="22">
        <v>13</v>
      </c>
      <c r="D100" s="22">
        <f>+B100+C100</f>
        <v>23</v>
      </c>
      <c r="E100" s="22">
        <v>14</v>
      </c>
      <c r="F100" s="22">
        <v>21</v>
      </c>
      <c r="G100" s="22">
        <f>+E100+F100</f>
        <v>35</v>
      </c>
      <c r="H100" s="11">
        <f t="shared" si="22"/>
        <v>140</v>
      </c>
      <c r="I100" s="11">
        <f t="shared" si="22"/>
        <v>161.53846153846155</v>
      </c>
      <c r="J100" s="11">
        <f t="shared" si="22"/>
        <v>152.17391304347828</v>
      </c>
    </row>
    <row r="101" spans="1:10" ht="12" customHeight="1" x14ac:dyDescent="0.25">
      <c r="A101" s="5" t="s">
        <v>115</v>
      </c>
      <c r="B101" s="22">
        <v>8</v>
      </c>
      <c r="C101" s="22">
        <v>14</v>
      </c>
      <c r="D101" s="22">
        <f>+B101+C101</f>
        <v>22</v>
      </c>
      <c r="E101" s="22">
        <v>6</v>
      </c>
      <c r="F101" s="22">
        <v>19</v>
      </c>
      <c r="G101" s="22">
        <f>+E101+F101</f>
        <v>25</v>
      </c>
      <c r="H101" s="11">
        <f t="shared" si="22"/>
        <v>75</v>
      </c>
      <c r="I101" s="11">
        <f t="shared" si="22"/>
        <v>135.71428571428572</v>
      </c>
      <c r="J101" s="11">
        <f t="shared" si="22"/>
        <v>113.63636363636364</v>
      </c>
    </row>
    <row r="102" spans="1:10" ht="12" customHeight="1" x14ac:dyDescent="0.25">
      <c r="A102" s="5" t="s">
        <v>114</v>
      </c>
      <c r="B102" s="22">
        <v>23</v>
      </c>
      <c r="C102" s="22">
        <v>47</v>
      </c>
      <c r="D102" s="22">
        <f>+B102+C102</f>
        <v>70</v>
      </c>
      <c r="E102" s="22">
        <v>30</v>
      </c>
      <c r="F102" s="22">
        <v>63</v>
      </c>
      <c r="G102" s="22">
        <f>+E102+F102</f>
        <v>93</v>
      </c>
      <c r="H102" s="11">
        <f t="shared" si="22"/>
        <v>130.43478260869566</v>
      </c>
      <c r="I102" s="11">
        <f t="shared" si="22"/>
        <v>134.04255319148936</v>
      </c>
      <c r="J102" s="11">
        <f t="shared" si="22"/>
        <v>132.85714285714286</v>
      </c>
    </row>
    <row r="103" spans="1:10" ht="12" customHeight="1" x14ac:dyDescent="0.25">
      <c r="A103" s="5" t="s">
        <v>117</v>
      </c>
      <c r="B103" s="22">
        <v>0</v>
      </c>
      <c r="C103" s="22">
        <v>0</v>
      </c>
      <c r="D103" s="22">
        <f>+B103+C103</f>
        <v>0</v>
      </c>
      <c r="E103" s="22">
        <v>0</v>
      </c>
      <c r="F103" s="22">
        <v>0</v>
      </c>
      <c r="G103" s="22">
        <f>+E103+F103</f>
        <v>0</v>
      </c>
      <c r="H103" s="11" t="e">
        <f t="shared" si="22"/>
        <v>#DIV/0!</v>
      </c>
      <c r="I103" s="11" t="e">
        <f t="shared" si="22"/>
        <v>#DIV/0!</v>
      </c>
      <c r="J103" s="11" t="e">
        <f t="shared" si="22"/>
        <v>#DIV/0!</v>
      </c>
    </row>
    <row r="104" spans="1:10" ht="12" customHeight="1" x14ac:dyDescent="0.25">
      <c r="A104" s="18" t="s">
        <v>15</v>
      </c>
      <c r="B104" s="3">
        <f t="shared" ref="B104:G104" si="27">SUM(B105:B106)</f>
        <v>48</v>
      </c>
      <c r="C104" s="3">
        <f t="shared" si="27"/>
        <v>99</v>
      </c>
      <c r="D104" s="3">
        <f t="shared" si="27"/>
        <v>147</v>
      </c>
      <c r="E104" s="3">
        <f t="shared" si="27"/>
        <v>37</v>
      </c>
      <c r="F104" s="3">
        <f t="shared" si="27"/>
        <v>101</v>
      </c>
      <c r="G104" s="3">
        <f t="shared" si="27"/>
        <v>138</v>
      </c>
      <c r="H104" s="28">
        <f t="shared" si="22"/>
        <v>77.083333333333343</v>
      </c>
      <c r="I104" s="28">
        <f t="shared" si="22"/>
        <v>102.02020202020201</v>
      </c>
      <c r="J104" s="28">
        <f t="shared" si="22"/>
        <v>93.877551020408163</v>
      </c>
    </row>
    <row r="105" spans="1:10" ht="12" customHeight="1" x14ac:dyDescent="0.25">
      <c r="A105" s="5" t="s">
        <v>159</v>
      </c>
      <c r="B105" s="22">
        <v>30</v>
      </c>
      <c r="C105" s="22">
        <v>30</v>
      </c>
      <c r="D105" s="22">
        <f>+B105+C105</f>
        <v>60</v>
      </c>
      <c r="E105" s="22">
        <v>24</v>
      </c>
      <c r="F105" s="22">
        <v>30</v>
      </c>
      <c r="G105" s="22">
        <f>+E105+F105</f>
        <v>54</v>
      </c>
      <c r="H105" s="11">
        <f t="shared" si="22"/>
        <v>80</v>
      </c>
      <c r="I105" s="11">
        <f t="shared" si="22"/>
        <v>100</v>
      </c>
      <c r="J105" s="11">
        <f t="shared" si="22"/>
        <v>90</v>
      </c>
    </row>
    <row r="106" spans="1:10" ht="12" customHeight="1" x14ac:dyDescent="0.25">
      <c r="A106" s="5" t="s">
        <v>139</v>
      </c>
      <c r="B106" s="22">
        <v>18</v>
      </c>
      <c r="C106" s="22">
        <v>69</v>
      </c>
      <c r="D106" s="22">
        <f>+B106+C106</f>
        <v>87</v>
      </c>
      <c r="E106" s="22">
        <v>13</v>
      </c>
      <c r="F106" s="22">
        <v>71</v>
      </c>
      <c r="G106" s="22">
        <f>+E106+F106</f>
        <v>84</v>
      </c>
      <c r="H106" s="11">
        <f t="shared" si="22"/>
        <v>72.222222222222214</v>
      </c>
      <c r="I106" s="11">
        <f t="shared" si="22"/>
        <v>102.89855072463767</v>
      </c>
      <c r="J106" s="11">
        <f t="shared" si="22"/>
        <v>96.551724137931032</v>
      </c>
    </row>
    <row r="107" spans="1:10" ht="12" customHeight="1" x14ac:dyDescent="0.25">
      <c r="A107" s="19" t="s">
        <v>220</v>
      </c>
      <c r="B107" s="7">
        <f t="shared" ref="B107:G107" si="28">+B108+B116+B123+B136+B144+B150+B160+B168+B180+B187+B130</f>
        <v>1417</v>
      </c>
      <c r="C107" s="7">
        <f t="shared" si="28"/>
        <v>2057</v>
      </c>
      <c r="D107" s="7">
        <f t="shared" si="28"/>
        <v>3474</v>
      </c>
      <c r="E107" s="7">
        <f t="shared" si="28"/>
        <v>786</v>
      </c>
      <c r="F107" s="7">
        <f t="shared" si="28"/>
        <v>1293</v>
      </c>
      <c r="G107" s="7">
        <f t="shared" si="28"/>
        <v>2079</v>
      </c>
      <c r="H107" s="12">
        <f t="shared" si="22"/>
        <v>55.46930134086098</v>
      </c>
      <c r="I107" s="12">
        <f t="shared" si="22"/>
        <v>62.858531842489064</v>
      </c>
      <c r="J107" s="12">
        <f t="shared" si="22"/>
        <v>59.844559585492227</v>
      </c>
    </row>
    <row r="108" spans="1:10" ht="12" customHeight="1" x14ac:dyDescent="0.25">
      <c r="A108" s="18" t="s">
        <v>14</v>
      </c>
      <c r="B108" s="3">
        <f t="shared" ref="B108:G108" si="29">SUM(B109:B115)</f>
        <v>118</v>
      </c>
      <c r="C108" s="3">
        <f t="shared" si="29"/>
        <v>176</v>
      </c>
      <c r="D108" s="3">
        <f t="shared" si="29"/>
        <v>294</v>
      </c>
      <c r="E108" s="3">
        <f t="shared" si="29"/>
        <v>72</v>
      </c>
      <c r="F108" s="3">
        <f t="shared" si="29"/>
        <v>109</v>
      </c>
      <c r="G108" s="3">
        <f t="shared" si="29"/>
        <v>181</v>
      </c>
      <c r="H108" s="28">
        <f t="shared" si="22"/>
        <v>61.016949152542374</v>
      </c>
      <c r="I108" s="28">
        <f t="shared" si="22"/>
        <v>61.93181818181818</v>
      </c>
      <c r="J108" s="28">
        <f t="shared" si="22"/>
        <v>61.564625850340136</v>
      </c>
    </row>
    <row r="109" spans="1:10" ht="12" customHeight="1" x14ac:dyDescent="0.25">
      <c r="A109" s="5" t="s">
        <v>163</v>
      </c>
      <c r="B109" s="22">
        <v>33</v>
      </c>
      <c r="C109" s="22">
        <v>34</v>
      </c>
      <c r="D109" s="22">
        <f t="shared" ref="D109:D115" si="30">+B109+C109</f>
        <v>67</v>
      </c>
      <c r="E109" s="22">
        <v>11</v>
      </c>
      <c r="F109" s="22">
        <v>8</v>
      </c>
      <c r="G109" s="22">
        <f t="shared" ref="G109:G115" si="31">+E109+F109</f>
        <v>19</v>
      </c>
      <c r="H109" s="11">
        <f t="shared" si="22"/>
        <v>33.333333333333329</v>
      </c>
      <c r="I109" s="11">
        <f t="shared" si="22"/>
        <v>23.52941176470588</v>
      </c>
      <c r="J109" s="11">
        <f t="shared" si="22"/>
        <v>28.35820895522388</v>
      </c>
    </row>
    <row r="110" spans="1:10" ht="12" customHeight="1" x14ac:dyDescent="0.25">
      <c r="A110" s="5" t="s">
        <v>124</v>
      </c>
      <c r="B110" s="22">
        <v>14</v>
      </c>
      <c r="C110" s="22">
        <v>12</v>
      </c>
      <c r="D110" s="22">
        <f t="shared" si="30"/>
        <v>26</v>
      </c>
      <c r="E110" s="22">
        <v>10</v>
      </c>
      <c r="F110" s="22">
        <v>18</v>
      </c>
      <c r="G110" s="22">
        <f t="shared" si="31"/>
        <v>28</v>
      </c>
      <c r="H110" s="11">
        <f t="shared" si="22"/>
        <v>71.428571428571431</v>
      </c>
      <c r="I110" s="11">
        <f t="shared" si="22"/>
        <v>150</v>
      </c>
      <c r="J110" s="11">
        <f t="shared" si="22"/>
        <v>107.69230769230769</v>
      </c>
    </row>
    <row r="111" spans="1:10" ht="12" customHeight="1" x14ac:dyDescent="0.25">
      <c r="A111" s="5" t="s">
        <v>151</v>
      </c>
      <c r="B111" s="22">
        <v>19</v>
      </c>
      <c r="C111" s="22">
        <v>16</v>
      </c>
      <c r="D111" s="22">
        <f t="shared" si="30"/>
        <v>35</v>
      </c>
      <c r="E111" s="22">
        <v>13</v>
      </c>
      <c r="F111" s="22">
        <v>9</v>
      </c>
      <c r="G111" s="22">
        <f t="shared" si="31"/>
        <v>22</v>
      </c>
      <c r="H111" s="11">
        <f t="shared" si="22"/>
        <v>68.421052631578945</v>
      </c>
      <c r="I111" s="11">
        <f t="shared" si="22"/>
        <v>56.25</v>
      </c>
      <c r="J111" s="11">
        <f t="shared" si="22"/>
        <v>62.857142857142854</v>
      </c>
    </row>
    <row r="112" spans="1:10" ht="12" customHeight="1" x14ac:dyDescent="0.25">
      <c r="A112" s="5" t="s">
        <v>150</v>
      </c>
      <c r="B112" s="22">
        <v>13</v>
      </c>
      <c r="C112" s="22">
        <v>16</v>
      </c>
      <c r="D112" s="22">
        <f t="shared" si="30"/>
        <v>29</v>
      </c>
      <c r="E112" s="22">
        <v>5</v>
      </c>
      <c r="F112" s="22">
        <v>5</v>
      </c>
      <c r="G112" s="22">
        <f t="shared" si="31"/>
        <v>10</v>
      </c>
      <c r="H112" s="11">
        <f t="shared" si="22"/>
        <v>38.461538461538467</v>
      </c>
      <c r="I112" s="11">
        <f t="shared" si="22"/>
        <v>31.25</v>
      </c>
      <c r="J112" s="11">
        <f t="shared" si="22"/>
        <v>34.482758620689658</v>
      </c>
    </row>
    <row r="113" spans="1:10" ht="12" customHeight="1" x14ac:dyDescent="0.25">
      <c r="A113" s="5" t="s">
        <v>141</v>
      </c>
      <c r="B113" s="22">
        <v>17</v>
      </c>
      <c r="C113" s="22">
        <v>28</v>
      </c>
      <c r="D113" s="22">
        <f t="shared" si="30"/>
        <v>45</v>
      </c>
      <c r="E113" s="22">
        <v>13</v>
      </c>
      <c r="F113" s="22">
        <v>20</v>
      </c>
      <c r="G113" s="22">
        <f t="shared" si="31"/>
        <v>33</v>
      </c>
      <c r="H113" s="11">
        <f t="shared" si="22"/>
        <v>76.470588235294116</v>
      </c>
      <c r="I113" s="11">
        <f t="shared" si="22"/>
        <v>71.428571428571431</v>
      </c>
      <c r="J113" s="11">
        <f t="shared" si="22"/>
        <v>73.333333333333329</v>
      </c>
    </row>
    <row r="114" spans="1:10" ht="12" customHeight="1" x14ac:dyDescent="0.25">
      <c r="A114" s="5" t="s">
        <v>226</v>
      </c>
      <c r="B114" s="22">
        <v>11</v>
      </c>
      <c r="C114" s="22">
        <v>19</v>
      </c>
      <c r="D114" s="22">
        <f t="shared" si="30"/>
        <v>30</v>
      </c>
      <c r="E114" s="22">
        <v>10</v>
      </c>
      <c r="F114" s="22">
        <v>9</v>
      </c>
      <c r="G114" s="22">
        <f t="shared" si="31"/>
        <v>19</v>
      </c>
      <c r="H114" s="11">
        <f t="shared" si="22"/>
        <v>90.909090909090907</v>
      </c>
      <c r="I114" s="11">
        <f t="shared" si="22"/>
        <v>47.368421052631575</v>
      </c>
      <c r="J114" s="11">
        <f t="shared" si="22"/>
        <v>63.333333333333329</v>
      </c>
    </row>
    <row r="115" spans="1:10" ht="12" customHeight="1" x14ac:dyDescent="0.25">
      <c r="A115" s="5" t="s">
        <v>144</v>
      </c>
      <c r="B115" s="22">
        <v>11</v>
      </c>
      <c r="C115" s="22">
        <v>51</v>
      </c>
      <c r="D115" s="22">
        <f t="shared" si="30"/>
        <v>62</v>
      </c>
      <c r="E115" s="22">
        <v>10</v>
      </c>
      <c r="F115" s="22">
        <v>40</v>
      </c>
      <c r="G115" s="22">
        <f t="shared" si="31"/>
        <v>50</v>
      </c>
      <c r="H115" s="11">
        <f t="shared" si="22"/>
        <v>90.909090909090907</v>
      </c>
      <c r="I115" s="11">
        <f t="shared" si="22"/>
        <v>78.431372549019613</v>
      </c>
      <c r="J115" s="11">
        <f t="shared" si="22"/>
        <v>80.645161290322577</v>
      </c>
    </row>
    <row r="116" spans="1:10" ht="12" customHeight="1" x14ac:dyDescent="0.25">
      <c r="A116" s="18" t="s">
        <v>13</v>
      </c>
      <c r="B116" s="3">
        <f t="shared" ref="B116:G116" si="32">SUM(B117:B122)</f>
        <v>93</v>
      </c>
      <c r="C116" s="3">
        <f t="shared" si="32"/>
        <v>122</v>
      </c>
      <c r="D116" s="3">
        <f t="shared" si="32"/>
        <v>215</v>
      </c>
      <c r="E116" s="3">
        <f t="shared" si="32"/>
        <v>79</v>
      </c>
      <c r="F116" s="3">
        <f t="shared" si="32"/>
        <v>129</v>
      </c>
      <c r="G116" s="3">
        <f t="shared" si="32"/>
        <v>208</v>
      </c>
      <c r="H116" s="28">
        <f t="shared" si="22"/>
        <v>84.946236559139791</v>
      </c>
      <c r="I116" s="28">
        <f t="shared" si="22"/>
        <v>105.73770491803278</v>
      </c>
      <c r="J116" s="28">
        <f t="shared" si="22"/>
        <v>96.744186046511629</v>
      </c>
    </row>
    <row r="117" spans="1:10" ht="12" customHeight="1" x14ac:dyDescent="0.25">
      <c r="A117" s="5" t="s">
        <v>124</v>
      </c>
      <c r="B117" s="22">
        <v>19</v>
      </c>
      <c r="C117" s="22">
        <v>23</v>
      </c>
      <c r="D117" s="22">
        <f t="shared" ref="D117:D122" si="33">+B117+C117</f>
        <v>42</v>
      </c>
      <c r="E117" s="22">
        <v>17</v>
      </c>
      <c r="F117" s="22">
        <v>23</v>
      </c>
      <c r="G117" s="22">
        <f t="shared" ref="G117:G122" si="34">+E117+F117</f>
        <v>40</v>
      </c>
      <c r="H117" s="11">
        <f t="shared" si="22"/>
        <v>89.473684210526315</v>
      </c>
      <c r="I117" s="11">
        <f t="shared" si="22"/>
        <v>100</v>
      </c>
      <c r="J117" s="11">
        <f t="shared" si="22"/>
        <v>95.238095238095227</v>
      </c>
    </row>
    <row r="118" spans="1:10" ht="12" customHeight="1" x14ac:dyDescent="0.25">
      <c r="A118" s="5" t="s">
        <v>150</v>
      </c>
      <c r="B118" s="22">
        <v>17</v>
      </c>
      <c r="C118" s="22">
        <v>24</v>
      </c>
      <c r="D118" s="22">
        <f t="shared" si="33"/>
        <v>41</v>
      </c>
      <c r="E118" s="22">
        <v>10</v>
      </c>
      <c r="F118" s="22">
        <v>20</v>
      </c>
      <c r="G118" s="22">
        <f t="shared" si="34"/>
        <v>30</v>
      </c>
      <c r="H118" s="11">
        <f t="shared" si="22"/>
        <v>58.82352941176471</v>
      </c>
      <c r="I118" s="11">
        <f t="shared" si="22"/>
        <v>83.333333333333343</v>
      </c>
      <c r="J118" s="11">
        <f t="shared" si="22"/>
        <v>73.170731707317074</v>
      </c>
    </row>
    <row r="119" spans="1:10" ht="12" customHeight="1" x14ac:dyDescent="0.25">
      <c r="A119" s="5" t="s">
        <v>141</v>
      </c>
      <c r="B119" s="22">
        <v>18</v>
      </c>
      <c r="C119" s="22">
        <v>29</v>
      </c>
      <c r="D119" s="22">
        <f t="shared" si="33"/>
        <v>47</v>
      </c>
      <c r="E119" s="22">
        <v>17</v>
      </c>
      <c r="F119" s="22">
        <v>31</v>
      </c>
      <c r="G119" s="22">
        <f t="shared" si="34"/>
        <v>48</v>
      </c>
      <c r="H119" s="11">
        <f t="shared" si="22"/>
        <v>94.444444444444443</v>
      </c>
      <c r="I119" s="11">
        <f t="shared" si="22"/>
        <v>106.89655172413792</v>
      </c>
      <c r="J119" s="11">
        <f t="shared" si="22"/>
        <v>102.12765957446808</v>
      </c>
    </row>
    <row r="120" spans="1:10" ht="12" customHeight="1" x14ac:dyDescent="0.25">
      <c r="A120" s="5" t="s">
        <v>152</v>
      </c>
      <c r="B120" s="22">
        <v>17</v>
      </c>
      <c r="C120" s="22">
        <v>10</v>
      </c>
      <c r="D120" s="22">
        <f t="shared" si="33"/>
        <v>27</v>
      </c>
      <c r="E120" s="22">
        <v>10</v>
      </c>
      <c r="F120" s="22">
        <v>16</v>
      </c>
      <c r="G120" s="22">
        <f t="shared" si="34"/>
        <v>26</v>
      </c>
      <c r="H120" s="11">
        <f t="shared" ref="H120:J159" si="35">E120/B120*100</f>
        <v>58.82352941176471</v>
      </c>
      <c r="I120" s="11">
        <f t="shared" si="35"/>
        <v>160</v>
      </c>
      <c r="J120" s="11">
        <f t="shared" si="35"/>
        <v>96.296296296296291</v>
      </c>
    </row>
    <row r="121" spans="1:10" ht="12" customHeight="1" x14ac:dyDescent="0.25">
      <c r="A121" s="5" t="s">
        <v>147</v>
      </c>
      <c r="B121" s="22">
        <v>17</v>
      </c>
      <c r="C121" s="22">
        <v>7</v>
      </c>
      <c r="D121" s="22">
        <f t="shared" si="33"/>
        <v>24</v>
      </c>
      <c r="E121" s="22">
        <v>21</v>
      </c>
      <c r="F121" s="22">
        <v>8</v>
      </c>
      <c r="G121" s="22">
        <f t="shared" si="34"/>
        <v>29</v>
      </c>
      <c r="H121" s="11">
        <f t="shared" si="35"/>
        <v>123.52941176470588</v>
      </c>
      <c r="I121" s="11">
        <f t="shared" si="35"/>
        <v>114.28571428571428</v>
      </c>
      <c r="J121" s="11">
        <f t="shared" si="35"/>
        <v>120.83333333333333</v>
      </c>
    </row>
    <row r="122" spans="1:10" ht="12" customHeight="1" x14ac:dyDescent="0.25">
      <c r="A122" s="5" t="s">
        <v>123</v>
      </c>
      <c r="B122" s="22">
        <v>5</v>
      </c>
      <c r="C122" s="22">
        <v>29</v>
      </c>
      <c r="D122" s="22">
        <f t="shared" si="33"/>
        <v>34</v>
      </c>
      <c r="E122" s="22">
        <v>4</v>
      </c>
      <c r="F122" s="22">
        <v>31</v>
      </c>
      <c r="G122" s="22">
        <f t="shared" si="34"/>
        <v>35</v>
      </c>
      <c r="H122" s="11">
        <f t="shared" si="35"/>
        <v>80</v>
      </c>
      <c r="I122" s="11">
        <f t="shared" si="35"/>
        <v>106.89655172413792</v>
      </c>
      <c r="J122" s="11">
        <f t="shared" si="35"/>
        <v>102.94117647058823</v>
      </c>
    </row>
    <row r="123" spans="1:10" ht="12" customHeight="1" x14ac:dyDescent="0.25">
      <c r="A123" s="18" t="s">
        <v>12</v>
      </c>
      <c r="B123" s="3">
        <f t="shared" ref="B123:G123" si="36">SUM(B124:B129)</f>
        <v>91</v>
      </c>
      <c r="C123" s="3">
        <f t="shared" si="36"/>
        <v>188</v>
      </c>
      <c r="D123" s="3">
        <f t="shared" si="36"/>
        <v>279</v>
      </c>
      <c r="E123" s="3">
        <f t="shared" si="36"/>
        <v>54</v>
      </c>
      <c r="F123" s="3">
        <f t="shared" si="36"/>
        <v>129</v>
      </c>
      <c r="G123" s="3">
        <f t="shared" si="36"/>
        <v>183</v>
      </c>
      <c r="H123" s="28">
        <f t="shared" si="35"/>
        <v>59.340659340659343</v>
      </c>
      <c r="I123" s="28">
        <f t="shared" si="35"/>
        <v>68.61702127659575</v>
      </c>
      <c r="J123" s="28">
        <f t="shared" si="35"/>
        <v>65.591397849462368</v>
      </c>
    </row>
    <row r="124" spans="1:10" ht="12" customHeight="1" x14ac:dyDescent="0.25">
      <c r="A124" s="5" t="s">
        <v>124</v>
      </c>
      <c r="B124" s="22">
        <v>7</v>
      </c>
      <c r="C124" s="22">
        <v>28</v>
      </c>
      <c r="D124" s="22">
        <f t="shared" ref="D124:D129" si="37">+B124+C124</f>
        <v>35</v>
      </c>
      <c r="E124" s="22">
        <v>10</v>
      </c>
      <c r="F124" s="22">
        <v>17</v>
      </c>
      <c r="G124" s="22">
        <f t="shared" ref="G124:G129" si="38">+E124+F124</f>
        <v>27</v>
      </c>
      <c r="H124" s="11">
        <f t="shared" si="35"/>
        <v>142.85714285714286</v>
      </c>
      <c r="I124" s="11">
        <f t="shared" si="35"/>
        <v>60.714285714285708</v>
      </c>
      <c r="J124" s="11">
        <f t="shared" si="35"/>
        <v>77.142857142857153</v>
      </c>
    </row>
    <row r="125" spans="1:10" ht="12" customHeight="1" x14ac:dyDescent="0.25">
      <c r="A125" s="5" t="s">
        <v>150</v>
      </c>
      <c r="B125" s="22">
        <v>13</v>
      </c>
      <c r="C125" s="22">
        <v>20</v>
      </c>
      <c r="D125" s="22">
        <f t="shared" si="37"/>
        <v>33</v>
      </c>
      <c r="E125" s="22">
        <v>6</v>
      </c>
      <c r="F125" s="22">
        <v>13</v>
      </c>
      <c r="G125" s="22">
        <f t="shared" si="38"/>
        <v>19</v>
      </c>
      <c r="H125" s="11">
        <f t="shared" si="35"/>
        <v>46.153846153846153</v>
      </c>
      <c r="I125" s="11">
        <f t="shared" si="35"/>
        <v>65</v>
      </c>
      <c r="J125" s="11">
        <f t="shared" si="35"/>
        <v>57.575757575757578</v>
      </c>
    </row>
    <row r="126" spans="1:10" ht="12" customHeight="1" x14ac:dyDescent="0.25">
      <c r="A126" s="5" t="s">
        <v>141</v>
      </c>
      <c r="B126" s="22">
        <v>20</v>
      </c>
      <c r="C126" s="22">
        <v>48</v>
      </c>
      <c r="D126" s="22">
        <f t="shared" si="37"/>
        <v>68</v>
      </c>
      <c r="E126" s="22">
        <v>14</v>
      </c>
      <c r="F126" s="22">
        <v>35</v>
      </c>
      <c r="G126" s="22">
        <f t="shared" si="38"/>
        <v>49</v>
      </c>
      <c r="H126" s="11">
        <f t="shared" si="35"/>
        <v>70</v>
      </c>
      <c r="I126" s="11">
        <f t="shared" si="35"/>
        <v>72.916666666666657</v>
      </c>
      <c r="J126" s="11">
        <f t="shared" si="35"/>
        <v>72.058823529411768</v>
      </c>
    </row>
    <row r="127" spans="1:10" ht="12" customHeight="1" x14ac:dyDescent="0.25">
      <c r="A127" s="5" t="s">
        <v>152</v>
      </c>
      <c r="B127" s="22">
        <v>16</v>
      </c>
      <c r="C127" s="22">
        <v>19</v>
      </c>
      <c r="D127" s="22">
        <f t="shared" si="37"/>
        <v>35</v>
      </c>
      <c r="E127" s="22">
        <v>2</v>
      </c>
      <c r="F127" s="22">
        <v>11</v>
      </c>
      <c r="G127" s="22">
        <f t="shared" si="38"/>
        <v>13</v>
      </c>
      <c r="H127" s="11">
        <f t="shared" si="35"/>
        <v>12.5</v>
      </c>
      <c r="I127" s="11">
        <f t="shared" si="35"/>
        <v>57.894736842105267</v>
      </c>
      <c r="J127" s="11">
        <f t="shared" si="35"/>
        <v>37.142857142857146</v>
      </c>
    </row>
    <row r="128" spans="1:10" ht="12" customHeight="1" x14ac:dyDescent="0.25">
      <c r="A128" s="5" t="s">
        <v>147</v>
      </c>
      <c r="B128" s="22">
        <v>17</v>
      </c>
      <c r="C128" s="22">
        <v>14</v>
      </c>
      <c r="D128" s="22">
        <f t="shared" si="37"/>
        <v>31</v>
      </c>
      <c r="E128" s="22">
        <v>13</v>
      </c>
      <c r="F128" s="22">
        <v>5</v>
      </c>
      <c r="G128" s="22">
        <f t="shared" si="38"/>
        <v>18</v>
      </c>
      <c r="H128" s="11">
        <f t="shared" si="35"/>
        <v>76.470588235294116</v>
      </c>
      <c r="I128" s="11">
        <f t="shared" si="35"/>
        <v>35.714285714285715</v>
      </c>
      <c r="J128" s="11">
        <f t="shared" si="35"/>
        <v>58.064516129032263</v>
      </c>
    </row>
    <row r="129" spans="1:10" ht="12" customHeight="1" x14ac:dyDescent="0.25">
      <c r="A129" s="5" t="s">
        <v>123</v>
      </c>
      <c r="B129" s="22">
        <v>18</v>
      </c>
      <c r="C129" s="22">
        <v>59</v>
      </c>
      <c r="D129" s="22">
        <f t="shared" si="37"/>
        <v>77</v>
      </c>
      <c r="E129" s="22">
        <v>9</v>
      </c>
      <c r="F129" s="22">
        <v>48</v>
      </c>
      <c r="G129" s="22">
        <f t="shared" si="38"/>
        <v>57</v>
      </c>
      <c r="H129" s="11">
        <f t="shared" si="35"/>
        <v>50</v>
      </c>
      <c r="I129" s="11">
        <f t="shared" si="35"/>
        <v>81.355932203389841</v>
      </c>
      <c r="J129" s="11">
        <f t="shared" si="35"/>
        <v>74.025974025974023</v>
      </c>
    </row>
    <row r="130" spans="1:10" ht="12" customHeight="1" x14ac:dyDescent="0.25">
      <c r="A130" s="18" t="s">
        <v>4</v>
      </c>
      <c r="B130" s="3">
        <f t="shared" ref="B130:G130" si="39">SUM(B131:B134)</f>
        <v>76</v>
      </c>
      <c r="C130" s="3">
        <f t="shared" si="39"/>
        <v>108</v>
      </c>
      <c r="D130" s="3">
        <f t="shared" si="39"/>
        <v>184</v>
      </c>
      <c r="E130" s="3">
        <f t="shared" si="39"/>
        <v>40</v>
      </c>
      <c r="F130" s="3">
        <f t="shared" si="39"/>
        <v>65</v>
      </c>
      <c r="G130" s="3">
        <f t="shared" si="39"/>
        <v>105</v>
      </c>
      <c r="H130" s="28">
        <f t="shared" si="35"/>
        <v>52.631578947368418</v>
      </c>
      <c r="I130" s="28">
        <f t="shared" si="35"/>
        <v>60.185185185185183</v>
      </c>
      <c r="J130" s="28">
        <f t="shared" si="35"/>
        <v>57.065217391304344</v>
      </c>
    </row>
    <row r="131" spans="1:10" ht="12" customHeight="1" x14ac:dyDescent="0.25">
      <c r="A131" s="5" t="s">
        <v>128</v>
      </c>
      <c r="B131" s="22">
        <v>28</v>
      </c>
      <c r="C131" s="22">
        <v>55</v>
      </c>
      <c r="D131" s="22">
        <f>+B131+C131</f>
        <v>83</v>
      </c>
      <c r="E131" s="22">
        <v>8</v>
      </c>
      <c r="F131" s="22">
        <v>27</v>
      </c>
      <c r="G131" s="22">
        <f>+E131+F131</f>
        <v>35</v>
      </c>
      <c r="H131" s="11">
        <f t="shared" si="35"/>
        <v>28.571428571428569</v>
      </c>
      <c r="I131" s="11">
        <f t="shared" si="35"/>
        <v>49.090909090909093</v>
      </c>
      <c r="J131" s="11">
        <f t="shared" si="35"/>
        <v>42.168674698795186</v>
      </c>
    </row>
    <row r="132" spans="1:10" ht="12" customHeight="1" x14ac:dyDescent="0.25">
      <c r="A132" s="5" t="s">
        <v>127</v>
      </c>
      <c r="B132" s="22">
        <v>13</v>
      </c>
      <c r="C132" s="22">
        <v>36</v>
      </c>
      <c r="D132" s="22">
        <f>+B132+C132</f>
        <v>49</v>
      </c>
      <c r="E132" s="22">
        <v>13</v>
      </c>
      <c r="F132" s="22">
        <v>32</v>
      </c>
      <c r="G132" s="22">
        <f>+E132+F132</f>
        <v>45</v>
      </c>
      <c r="H132" s="11">
        <f t="shared" si="35"/>
        <v>100</v>
      </c>
      <c r="I132" s="11">
        <f t="shared" si="35"/>
        <v>88.888888888888886</v>
      </c>
      <c r="J132" s="11">
        <f t="shared" si="35"/>
        <v>91.83673469387756</v>
      </c>
    </row>
    <row r="133" spans="1:10" ht="12" customHeight="1" x14ac:dyDescent="0.25">
      <c r="A133" s="5" t="s">
        <v>126</v>
      </c>
      <c r="B133" s="22">
        <v>22</v>
      </c>
      <c r="C133" s="22">
        <v>13</v>
      </c>
      <c r="D133" s="22">
        <f>+B133+C133</f>
        <v>35</v>
      </c>
      <c r="E133" s="22">
        <v>5</v>
      </c>
      <c r="F133" s="22">
        <v>6</v>
      </c>
      <c r="G133" s="22">
        <f>+E133+F133</f>
        <v>11</v>
      </c>
      <c r="H133" s="11">
        <f t="shared" si="35"/>
        <v>22.727272727272727</v>
      </c>
      <c r="I133" s="11">
        <f t="shared" si="35"/>
        <v>46.153846153846153</v>
      </c>
      <c r="J133" s="11">
        <f t="shared" si="35"/>
        <v>31.428571428571427</v>
      </c>
    </row>
    <row r="134" spans="1:10" ht="12" customHeight="1" x14ac:dyDescent="0.25">
      <c r="A134" s="5" t="s">
        <v>125</v>
      </c>
      <c r="B134" s="22">
        <v>13</v>
      </c>
      <c r="C134" s="22">
        <v>4</v>
      </c>
      <c r="D134" s="22">
        <f>+B134+C134</f>
        <v>17</v>
      </c>
      <c r="E134" s="22">
        <v>14</v>
      </c>
      <c r="F134" s="22">
        <v>0</v>
      </c>
      <c r="G134" s="22">
        <f>+E134+F134</f>
        <v>14</v>
      </c>
      <c r="H134" s="11">
        <f t="shared" si="35"/>
        <v>107.69230769230769</v>
      </c>
      <c r="I134" s="11">
        <f t="shared" si="35"/>
        <v>0</v>
      </c>
      <c r="J134" s="11">
        <f t="shared" si="35"/>
        <v>82.35294117647058</v>
      </c>
    </row>
    <row r="135" spans="1:10" ht="12" customHeight="1" x14ac:dyDescent="0.25">
      <c r="A135" s="5" t="s">
        <v>121</v>
      </c>
      <c r="B135" s="22">
        <v>0</v>
      </c>
      <c r="C135" s="22">
        <v>0</v>
      </c>
      <c r="D135" s="22">
        <f>+B135+C135</f>
        <v>0</v>
      </c>
      <c r="E135" s="22">
        <v>0</v>
      </c>
      <c r="F135" s="22">
        <v>0</v>
      </c>
      <c r="G135" s="22">
        <f>+E135+F135</f>
        <v>0</v>
      </c>
      <c r="H135" s="11" t="e">
        <f t="shared" si="35"/>
        <v>#DIV/0!</v>
      </c>
      <c r="I135" s="11" t="e">
        <f t="shared" si="35"/>
        <v>#DIV/0!</v>
      </c>
      <c r="J135" s="11" t="e">
        <f t="shared" si="35"/>
        <v>#DIV/0!</v>
      </c>
    </row>
    <row r="136" spans="1:10" ht="12" customHeight="1" x14ac:dyDescent="0.25">
      <c r="A136" s="18" t="s">
        <v>11</v>
      </c>
      <c r="B136" s="3">
        <f t="shared" ref="B136:G136" si="40">SUM(B137:B143)</f>
        <v>57</v>
      </c>
      <c r="C136" s="3">
        <f t="shared" si="40"/>
        <v>41</v>
      </c>
      <c r="D136" s="3">
        <f t="shared" si="40"/>
        <v>98</v>
      </c>
      <c r="E136" s="3">
        <f t="shared" si="40"/>
        <v>45</v>
      </c>
      <c r="F136" s="3">
        <f t="shared" si="40"/>
        <v>50</v>
      </c>
      <c r="G136" s="3">
        <f t="shared" si="40"/>
        <v>95</v>
      </c>
      <c r="H136" s="28">
        <f t="shared" si="35"/>
        <v>78.94736842105263</v>
      </c>
      <c r="I136" s="28">
        <f t="shared" si="35"/>
        <v>121.95121951219512</v>
      </c>
      <c r="J136" s="28">
        <f t="shared" si="35"/>
        <v>96.938775510204081</v>
      </c>
    </row>
    <row r="137" spans="1:10" ht="12" customHeight="1" x14ac:dyDescent="0.25">
      <c r="A137" s="5" t="s">
        <v>162</v>
      </c>
      <c r="B137" s="22">
        <v>21</v>
      </c>
      <c r="C137" s="22">
        <v>5</v>
      </c>
      <c r="D137" s="22">
        <f t="shared" ref="D137:D143" si="41">+B137+C137</f>
        <v>26</v>
      </c>
      <c r="E137" s="22">
        <v>19</v>
      </c>
      <c r="F137" s="22">
        <v>4</v>
      </c>
      <c r="G137" s="22">
        <f t="shared" ref="G137:G143" si="42">+E137+F137</f>
        <v>23</v>
      </c>
      <c r="H137" s="11">
        <f t="shared" si="35"/>
        <v>90.476190476190482</v>
      </c>
      <c r="I137" s="11">
        <f t="shared" si="35"/>
        <v>80</v>
      </c>
      <c r="J137" s="11">
        <f t="shared" si="35"/>
        <v>88.461538461538453</v>
      </c>
    </row>
    <row r="138" spans="1:10" ht="12" customHeight="1" x14ac:dyDescent="0.25">
      <c r="A138" s="5" t="s">
        <v>124</v>
      </c>
      <c r="B138" s="22">
        <v>0</v>
      </c>
      <c r="C138" s="22">
        <v>0</v>
      </c>
      <c r="D138" s="22">
        <f t="shared" si="41"/>
        <v>0</v>
      </c>
      <c r="E138" s="22">
        <v>4</v>
      </c>
      <c r="F138" s="22">
        <v>8</v>
      </c>
      <c r="G138" s="22">
        <f t="shared" si="42"/>
        <v>12</v>
      </c>
      <c r="H138" s="11" t="e">
        <f t="shared" si="35"/>
        <v>#DIV/0!</v>
      </c>
      <c r="I138" s="11" t="e">
        <f t="shared" si="35"/>
        <v>#DIV/0!</v>
      </c>
      <c r="J138" s="11" t="e">
        <f t="shared" si="35"/>
        <v>#DIV/0!</v>
      </c>
    </row>
    <row r="139" spans="1:10" ht="12" customHeight="1" x14ac:dyDescent="0.25">
      <c r="A139" s="5" t="s">
        <v>150</v>
      </c>
      <c r="B139" s="22">
        <v>3</v>
      </c>
      <c r="C139" s="22">
        <v>9</v>
      </c>
      <c r="D139" s="22">
        <f t="shared" si="41"/>
        <v>12</v>
      </c>
      <c r="E139" s="22">
        <v>3</v>
      </c>
      <c r="F139" s="22">
        <v>11</v>
      </c>
      <c r="G139" s="22">
        <f t="shared" si="42"/>
        <v>14</v>
      </c>
      <c r="H139" s="11">
        <f t="shared" si="35"/>
        <v>100</v>
      </c>
      <c r="I139" s="11">
        <f t="shared" si="35"/>
        <v>122.22222222222223</v>
      </c>
      <c r="J139" s="11">
        <f t="shared" si="35"/>
        <v>116.66666666666667</v>
      </c>
    </row>
    <row r="140" spans="1:10" ht="12" customHeight="1" x14ac:dyDescent="0.25">
      <c r="A140" s="5" t="s">
        <v>141</v>
      </c>
      <c r="B140" s="22">
        <v>23</v>
      </c>
      <c r="C140" s="22">
        <v>23</v>
      </c>
      <c r="D140" s="22">
        <f t="shared" si="41"/>
        <v>46</v>
      </c>
      <c r="E140" s="22">
        <v>6</v>
      </c>
      <c r="F140" s="22">
        <v>13</v>
      </c>
      <c r="G140" s="22">
        <f t="shared" si="42"/>
        <v>19</v>
      </c>
      <c r="H140" s="11">
        <f t="shared" si="35"/>
        <v>26.086956521739129</v>
      </c>
      <c r="I140" s="11">
        <f t="shared" si="35"/>
        <v>56.521739130434781</v>
      </c>
      <c r="J140" s="11">
        <f t="shared" si="35"/>
        <v>41.304347826086953</v>
      </c>
    </row>
    <row r="141" spans="1:10" ht="12" customHeight="1" x14ac:dyDescent="0.25">
      <c r="A141" s="5" t="s">
        <v>152</v>
      </c>
      <c r="B141" s="22">
        <v>10</v>
      </c>
      <c r="C141" s="22">
        <v>4</v>
      </c>
      <c r="D141" s="22">
        <f t="shared" si="41"/>
        <v>14</v>
      </c>
      <c r="E141" s="22">
        <v>10</v>
      </c>
      <c r="F141" s="22">
        <v>5</v>
      </c>
      <c r="G141" s="22">
        <f t="shared" si="42"/>
        <v>15</v>
      </c>
      <c r="H141" s="11">
        <f t="shared" si="35"/>
        <v>100</v>
      </c>
      <c r="I141" s="11">
        <f t="shared" si="35"/>
        <v>125</v>
      </c>
      <c r="J141" s="11">
        <f t="shared" si="35"/>
        <v>107.14285714285714</v>
      </c>
    </row>
    <row r="142" spans="1:10" ht="12" customHeight="1" x14ac:dyDescent="0.25">
      <c r="A142" s="5" t="s">
        <v>123</v>
      </c>
      <c r="B142" s="22">
        <v>0</v>
      </c>
      <c r="C142" s="22">
        <v>0</v>
      </c>
      <c r="D142" s="22">
        <f t="shared" si="41"/>
        <v>0</v>
      </c>
      <c r="E142" s="22">
        <v>3</v>
      </c>
      <c r="F142" s="22">
        <v>9</v>
      </c>
      <c r="G142" s="22">
        <f t="shared" si="42"/>
        <v>12</v>
      </c>
      <c r="H142" s="11" t="e">
        <f t="shared" si="35"/>
        <v>#DIV/0!</v>
      </c>
      <c r="I142" s="11" t="e">
        <f t="shared" si="35"/>
        <v>#DIV/0!</v>
      </c>
      <c r="J142" s="11" t="e">
        <f t="shared" si="35"/>
        <v>#DIV/0!</v>
      </c>
    </row>
    <row r="143" spans="1:10" ht="12" customHeight="1" x14ac:dyDescent="0.25">
      <c r="A143" s="5" t="s">
        <v>139</v>
      </c>
      <c r="B143" s="22">
        <v>0</v>
      </c>
      <c r="C143" s="22">
        <v>0</v>
      </c>
      <c r="D143" s="22">
        <f t="shared" si="41"/>
        <v>0</v>
      </c>
      <c r="E143" s="22">
        <v>0</v>
      </c>
      <c r="F143" s="22">
        <v>0</v>
      </c>
      <c r="G143" s="22">
        <f t="shared" si="42"/>
        <v>0</v>
      </c>
      <c r="H143" s="11" t="e">
        <f t="shared" si="35"/>
        <v>#DIV/0!</v>
      </c>
      <c r="I143" s="11" t="e">
        <f t="shared" si="35"/>
        <v>#DIV/0!</v>
      </c>
      <c r="J143" s="11" t="e">
        <f t="shared" si="35"/>
        <v>#DIV/0!</v>
      </c>
    </row>
    <row r="144" spans="1:10" ht="12" customHeight="1" x14ac:dyDescent="0.25">
      <c r="A144" s="18" t="s">
        <v>10</v>
      </c>
      <c r="B144" s="3">
        <f t="shared" ref="B144:G144" si="43">SUM(B145:B149)</f>
        <v>63</v>
      </c>
      <c r="C144" s="3">
        <f t="shared" si="43"/>
        <v>77</v>
      </c>
      <c r="D144" s="3">
        <f t="shared" si="43"/>
        <v>140</v>
      </c>
      <c r="E144" s="3">
        <f t="shared" si="43"/>
        <v>46</v>
      </c>
      <c r="F144" s="3">
        <f t="shared" si="43"/>
        <v>45</v>
      </c>
      <c r="G144" s="3">
        <f t="shared" si="43"/>
        <v>91</v>
      </c>
      <c r="H144" s="28">
        <f t="shared" si="35"/>
        <v>73.015873015873012</v>
      </c>
      <c r="I144" s="28">
        <f t="shared" si="35"/>
        <v>58.441558441558442</v>
      </c>
      <c r="J144" s="28">
        <f t="shared" si="35"/>
        <v>65</v>
      </c>
    </row>
    <row r="145" spans="1:10" ht="12" customHeight="1" x14ac:dyDescent="0.25">
      <c r="A145" s="5" t="s">
        <v>161</v>
      </c>
      <c r="B145" s="22">
        <v>8</v>
      </c>
      <c r="C145" s="22">
        <v>0</v>
      </c>
      <c r="D145" s="22">
        <f>+B145+C145</f>
        <v>8</v>
      </c>
      <c r="E145" s="22">
        <v>13</v>
      </c>
      <c r="F145" s="22">
        <v>1</v>
      </c>
      <c r="G145" s="22">
        <f>+E145+F145</f>
        <v>14</v>
      </c>
      <c r="H145" s="11">
        <f t="shared" si="35"/>
        <v>162.5</v>
      </c>
      <c r="I145" s="11" t="e">
        <f t="shared" si="35"/>
        <v>#DIV/0!</v>
      </c>
      <c r="J145" s="11">
        <f t="shared" si="35"/>
        <v>175</v>
      </c>
    </row>
    <row r="146" spans="1:10" ht="12" customHeight="1" x14ac:dyDescent="0.25">
      <c r="A146" s="5" t="s">
        <v>160</v>
      </c>
      <c r="B146" s="22">
        <v>5</v>
      </c>
      <c r="C146" s="22">
        <v>7</v>
      </c>
      <c r="D146" s="22">
        <f>+B146+C146</f>
        <v>12</v>
      </c>
      <c r="E146" s="22">
        <v>2</v>
      </c>
      <c r="F146" s="22">
        <v>3</v>
      </c>
      <c r="G146" s="22">
        <f>+E146+F146</f>
        <v>5</v>
      </c>
      <c r="H146" s="11">
        <f t="shared" si="35"/>
        <v>40</v>
      </c>
      <c r="I146" s="11">
        <f t="shared" si="35"/>
        <v>42.857142857142854</v>
      </c>
      <c r="J146" s="11">
        <f t="shared" si="35"/>
        <v>41.666666666666671</v>
      </c>
    </row>
    <row r="147" spans="1:10" ht="12" customHeight="1" x14ac:dyDescent="0.25">
      <c r="A147" s="5" t="s">
        <v>159</v>
      </c>
      <c r="B147" s="22">
        <v>18</v>
      </c>
      <c r="C147" s="22">
        <v>21</v>
      </c>
      <c r="D147" s="22">
        <f>+B147+C147</f>
        <v>39</v>
      </c>
      <c r="E147" s="22">
        <v>15</v>
      </c>
      <c r="F147" s="22">
        <v>14</v>
      </c>
      <c r="G147" s="22">
        <f>+E147+F147</f>
        <v>29</v>
      </c>
      <c r="H147" s="11">
        <f t="shared" si="35"/>
        <v>83.333333333333343</v>
      </c>
      <c r="I147" s="11">
        <f t="shared" si="35"/>
        <v>66.666666666666657</v>
      </c>
      <c r="J147" s="11">
        <f t="shared" si="35"/>
        <v>74.358974358974365</v>
      </c>
    </row>
    <row r="148" spans="1:10" ht="12" customHeight="1" x14ac:dyDescent="0.25">
      <c r="A148" s="5" t="s">
        <v>153</v>
      </c>
      <c r="B148" s="22">
        <v>16</v>
      </c>
      <c r="C148" s="22">
        <v>29</v>
      </c>
      <c r="D148" s="22">
        <f>+B148+C148</f>
        <v>45</v>
      </c>
      <c r="E148" s="22">
        <v>10</v>
      </c>
      <c r="F148" s="22">
        <v>13</v>
      </c>
      <c r="G148" s="22">
        <f>+E148+F148</f>
        <v>23</v>
      </c>
      <c r="H148" s="11">
        <f t="shared" si="35"/>
        <v>62.5</v>
      </c>
      <c r="I148" s="11">
        <f t="shared" si="35"/>
        <v>44.827586206896555</v>
      </c>
      <c r="J148" s="11">
        <f t="shared" si="35"/>
        <v>51.111111111111107</v>
      </c>
    </row>
    <row r="149" spans="1:10" ht="12" customHeight="1" x14ac:dyDescent="0.25">
      <c r="A149" s="5" t="s">
        <v>139</v>
      </c>
      <c r="B149" s="22">
        <v>16</v>
      </c>
      <c r="C149" s="22">
        <v>20</v>
      </c>
      <c r="D149" s="22">
        <f>+B149+C149</f>
        <v>36</v>
      </c>
      <c r="E149" s="22">
        <v>6</v>
      </c>
      <c r="F149" s="22">
        <v>14</v>
      </c>
      <c r="G149" s="22">
        <f>+E149+F149</f>
        <v>20</v>
      </c>
      <c r="H149" s="11">
        <f t="shared" si="35"/>
        <v>37.5</v>
      </c>
      <c r="I149" s="11">
        <f t="shared" si="35"/>
        <v>70</v>
      </c>
      <c r="J149" s="11">
        <f t="shared" si="35"/>
        <v>55.555555555555557</v>
      </c>
    </row>
    <row r="150" spans="1:10" ht="12" customHeight="1" x14ac:dyDescent="0.25">
      <c r="A150" s="18" t="s">
        <v>9</v>
      </c>
      <c r="B150" s="3">
        <f t="shared" ref="B150:G150" si="44">SUM(B151:B159)</f>
        <v>280</v>
      </c>
      <c r="C150" s="3">
        <f t="shared" si="44"/>
        <v>366</v>
      </c>
      <c r="D150" s="3">
        <f t="shared" si="44"/>
        <v>646</v>
      </c>
      <c r="E150" s="3">
        <f t="shared" si="44"/>
        <v>109</v>
      </c>
      <c r="F150" s="3">
        <f t="shared" si="44"/>
        <v>210</v>
      </c>
      <c r="G150" s="3">
        <f t="shared" si="44"/>
        <v>319</v>
      </c>
      <c r="H150" s="28">
        <f t="shared" si="35"/>
        <v>38.928571428571431</v>
      </c>
      <c r="I150" s="28">
        <f t="shared" si="35"/>
        <v>57.377049180327866</v>
      </c>
      <c r="J150" s="28">
        <f t="shared" si="35"/>
        <v>49.380804953560371</v>
      </c>
    </row>
    <row r="151" spans="1:10" ht="12" customHeight="1" x14ac:dyDescent="0.25">
      <c r="A151" s="5" t="s">
        <v>124</v>
      </c>
      <c r="B151" s="22">
        <v>32</v>
      </c>
      <c r="C151" s="22">
        <v>47</v>
      </c>
      <c r="D151" s="22">
        <f t="shared" ref="D151:D159" si="45">+B151+C151</f>
        <v>79</v>
      </c>
      <c r="E151" s="22">
        <v>10</v>
      </c>
      <c r="F151" s="22">
        <v>44</v>
      </c>
      <c r="G151" s="22">
        <f t="shared" ref="G151:G159" si="46">+E151+F151</f>
        <v>54</v>
      </c>
      <c r="H151" s="11">
        <f t="shared" si="35"/>
        <v>31.25</v>
      </c>
      <c r="I151" s="11">
        <f t="shared" si="35"/>
        <v>93.61702127659575</v>
      </c>
      <c r="J151" s="11">
        <f t="shared" si="35"/>
        <v>68.35443037974683</v>
      </c>
    </row>
    <row r="152" spans="1:10" ht="12" customHeight="1" x14ac:dyDescent="0.25">
      <c r="A152" s="5" t="s">
        <v>151</v>
      </c>
      <c r="B152" s="22">
        <v>20</v>
      </c>
      <c r="C152" s="22">
        <v>18</v>
      </c>
      <c r="D152" s="22">
        <f t="shared" si="45"/>
        <v>38</v>
      </c>
      <c r="E152" s="22">
        <v>9</v>
      </c>
      <c r="F152" s="22">
        <v>9</v>
      </c>
      <c r="G152" s="22">
        <f t="shared" si="46"/>
        <v>18</v>
      </c>
      <c r="H152" s="11">
        <f t="shared" si="35"/>
        <v>45</v>
      </c>
      <c r="I152" s="11">
        <f t="shared" si="35"/>
        <v>50</v>
      </c>
      <c r="J152" s="11">
        <f t="shared" si="35"/>
        <v>47.368421052631575</v>
      </c>
    </row>
    <row r="153" spans="1:10" ht="12" customHeight="1" x14ac:dyDescent="0.25">
      <c r="A153" s="5" t="s">
        <v>150</v>
      </c>
      <c r="B153" s="22">
        <v>28</v>
      </c>
      <c r="C153" s="22">
        <v>43</v>
      </c>
      <c r="D153" s="22">
        <f t="shared" si="45"/>
        <v>71</v>
      </c>
      <c r="E153" s="22">
        <v>17</v>
      </c>
      <c r="F153" s="22">
        <v>20</v>
      </c>
      <c r="G153" s="22">
        <f t="shared" si="46"/>
        <v>37</v>
      </c>
      <c r="H153" s="11">
        <f t="shared" si="35"/>
        <v>60.714285714285708</v>
      </c>
      <c r="I153" s="11">
        <f t="shared" si="35"/>
        <v>46.511627906976742</v>
      </c>
      <c r="J153" s="11">
        <f t="shared" si="35"/>
        <v>52.112676056338024</v>
      </c>
    </row>
    <row r="154" spans="1:10" ht="12" customHeight="1" x14ac:dyDescent="0.25">
      <c r="A154" s="5" t="s">
        <v>141</v>
      </c>
      <c r="B154" s="22">
        <v>61</v>
      </c>
      <c r="C154" s="22">
        <v>87</v>
      </c>
      <c r="D154" s="22">
        <f t="shared" si="45"/>
        <v>148</v>
      </c>
      <c r="E154" s="22">
        <v>32</v>
      </c>
      <c r="F154" s="22">
        <v>57</v>
      </c>
      <c r="G154" s="22">
        <f t="shared" si="46"/>
        <v>89</v>
      </c>
      <c r="H154" s="11">
        <f t="shared" si="35"/>
        <v>52.459016393442624</v>
      </c>
      <c r="I154" s="11">
        <f t="shared" si="35"/>
        <v>65.517241379310349</v>
      </c>
      <c r="J154" s="11">
        <f t="shared" si="35"/>
        <v>60.13513513513513</v>
      </c>
    </row>
    <row r="155" spans="1:10" ht="12" customHeight="1" x14ac:dyDescent="0.25">
      <c r="A155" s="5" t="s">
        <v>157</v>
      </c>
      <c r="B155" s="22">
        <v>10</v>
      </c>
      <c r="C155" s="22">
        <v>9</v>
      </c>
      <c r="D155" s="22">
        <f t="shared" si="45"/>
        <v>19</v>
      </c>
      <c r="E155" s="22">
        <v>8</v>
      </c>
      <c r="F155" s="22">
        <v>3</v>
      </c>
      <c r="G155" s="22">
        <f t="shared" si="46"/>
        <v>11</v>
      </c>
      <c r="H155" s="11">
        <f t="shared" si="35"/>
        <v>80</v>
      </c>
      <c r="I155" s="11">
        <f t="shared" si="35"/>
        <v>33.333333333333329</v>
      </c>
      <c r="J155" s="11">
        <f t="shared" si="35"/>
        <v>57.894736842105267</v>
      </c>
    </row>
    <row r="156" spans="1:10" ht="12" customHeight="1" x14ac:dyDescent="0.25">
      <c r="A156" s="5" t="s">
        <v>152</v>
      </c>
      <c r="B156" s="22">
        <v>32</v>
      </c>
      <c r="C156" s="22">
        <v>16</v>
      </c>
      <c r="D156" s="22">
        <f t="shared" si="45"/>
        <v>48</v>
      </c>
      <c r="E156" s="22">
        <v>13</v>
      </c>
      <c r="F156" s="22">
        <v>8</v>
      </c>
      <c r="G156" s="22">
        <f t="shared" si="46"/>
        <v>21</v>
      </c>
      <c r="H156" s="11">
        <f t="shared" si="35"/>
        <v>40.625</v>
      </c>
      <c r="I156" s="11">
        <f t="shared" si="35"/>
        <v>50</v>
      </c>
      <c r="J156" s="11">
        <f t="shared" si="35"/>
        <v>43.75</v>
      </c>
    </row>
    <row r="157" spans="1:10" ht="12" customHeight="1" x14ac:dyDescent="0.25">
      <c r="A157" s="5" t="s">
        <v>147</v>
      </c>
      <c r="B157" s="22">
        <v>62</v>
      </c>
      <c r="C157" s="22">
        <v>24</v>
      </c>
      <c r="D157" s="22">
        <f t="shared" si="45"/>
        <v>86</v>
      </c>
      <c r="E157" s="22">
        <v>7</v>
      </c>
      <c r="F157" s="22">
        <v>4</v>
      </c>
      <c r="G157" s="22">
        <f t="shared" si="46"/>
        <v>11</v>
      </c>
      <c r="H157" s="11">
        <f t="shared" si="35"/>
        <v>11.29032258064516</v>
      </c>
      <c r="I157" s="11">
        <f t="shared" si="35"/>
        <v>16.666666666666664</v>
      </c>
      <c r="J157" s="11">
        <f t="shared" si="35"/>
        <v>12.790697674418606</v>
      </c>
    </row>
    <row r="158" spans="1:10" ht="12" customHeight="1" x14ac:dyDescent="0.25">
      <c r="A158" s="5" t="s">
        <v>130</v>
      </c>
      <c r="B158" s="22">
        <v>13</v>
      </c>
      <c r="C158" s="22">
        <v>50</v>
      </c>
      <c r="D158" s="22">
        <f t="shared" si="45"/>
        <v>63</v>
      </c>
      <c r="E158" s="22">
        <v>2</v>
      </c>
      <c r="F158" s="22">
        <v>14</v>
      </c>
      <c r="G158" s="22">
        <f t="shared" si="46"/>
        <v>16</v>
      </c>
      <c r="H158" s="11">
        <f t="shared" si="35"/>
        <v>15.384615384615385</v>
      </c>
      <c r="I158" s="11">
        <f t="shared" si="35"/>
        <v>28.000000000000004</v>
      </c>
      <c r="J158" s="11">
        <f t="shared" si="35"/>
        <v>25.396825396825395</v>
      </c>
    </row>
    <row r="159" spans="1:10" ht="12" customHeight="1" x14ac:dyDescent="0.25">
      <c r="A159" s="5" t="s">
        <v>139</v>
      </c>
      <c r="B159" s="22">
        <v>22</v>
      </c>
      <c r="C159" s="22">
        <v>72</v>
      </c>
      <c r="D159" s="22">
        <f t="shared" si="45"/>
        <v>94</v>
      </c>
      <c r="E159" s="22">
        <v>11</v>
      </c>
      <c r="F159" s="22">
        <v>51</v>
      </c>
      <c r="G159" s="22">
        <f t="shared" si="46"/>
        <v>62</v>
      </c>
      <c r="H159" s="11">
        <f t="shared" si="35"/>
        <v>50</v>
      </c>
      <c r="I159" s="11">
        <f t="shared" si="35"/>
        <v>70.833333333333343</v>
      </c>
      <c r="J159" s="11">
        <f t="shared" si="35"/>
        <v>65.957446808510639</v>
      </c>
    </row>
    <row r="160" spans="1:10" ht="12" customHeight="1" x14ac:dyDescent="0.25">
      <c r="A160" s="18" t="s">
        <v>7</v>
      </c>
      <c r="B160" s="3">
        <f t="shared" ref="B160:G160" si="47">SUM(B161:B167)</f>
        <v>181</v>
      </c>
      <c r="C160" s="3">
        <f t="shared" si="47"/>
        <v>297</v>
      </c>
      <c r="D160" s="3">
        <f t="shared" si="47"/>
        <v>478</v>
      </c>
      <c r="E160" s="3">
        <f t="shared" si="47"/>
        <v>100</v>
      </c>
      <c r="F160" s="3">
        <f t="shared" si="47"/>
        <v>209</v>
      </c>
      <c r="G160" s="3">
        <f t="shared" si="47"/>
        <v>309</v>
      </c>
      <c r="H160" s="28">
        <f t="shared" ref="H160:J211" si="48">E160/B160*100</f>
        <v>55.248618784530393</v>
      </c>
      <c r="I160" s="28">
        <f t="shared" si="48"/>
        <v>70.370370370370367</v>
      </c>
      <c r="J160" s="28">
        <f t="shared" si="48"/>
        <v>64.644351464435147</v>
      </c>
    </row>
    <row r="161" spans="1:10" ht="12" customHeight="1" x14ac:dyDescent="0.25">
      <c r="A161" s="5" t="s">
        <v>150</v>
      </c>
      <c r="B161" s="22">
        <v>14</v>
      </c>
      <c r="C161" s="22">
        <v>19</v>
      </c>
      <c r="D161" s="22">
        <f t="shared" ref="D161:D167" si="49">+B161+C161</f>
        <v>33</v>
      </c>
      <c r="E161" s="22">
        <v>7</v>
      </c>
      <c r="F161" s="22">
        <v>19</v>
      </c>
      <c r="G161" s="22">
        <f t="shared" ref="G161:G167" si="50">+E161+F161</f>
        <v>26</v>
      </c>
      <c r="H161" s="11">
        <f t="shared" si="48"/>
        <v>50</v>
      </c>
      <c r="I161" s="11">
        <f t="shared" si="48"/>
        <v>100</v>
      </c>
      <c r="J161" s="11">
        <f t="shared" si="48"/>
        <v>78.787878787878782</v>
      </c>
    </row>
    <row r="162" spans="1:10" ht="12" customHeight="1" x14ac:dyDescent="0.25">
      <c r="A162" s="5" t="s">
        <v>141</v>
      </c>
      <c r="B162" s="22">
        <v>51</v>
      </c>
      <c r="C162" s="22">
        <v>83</v>
      </c>
      <c r="D162" s="22">
        <f t="shared" si="49"/>
        <v>134</v>
      </c>
      <c r="E162" s="22">
        <v>38</v>
      </c>
      <c r="F162" s="22">
        <v>55</v>
      </c>
      <c r="G162" s="22">
        <f t="shared" si="50"/>
        <v>93</v>
      </c>
      <c r="H162" s="11">
        <f t="shared" si="48"/>
        <v>74.509803921568633</v>
      </c>
      <c r="I162" s="11">
        <f t="shared" si="48"/>
        <v>66.265060240963862</v>
      </c>
      <c r="J162" s="11">
        <f t="shared" si="48"/>
        <v>69.402985074626869</v>
      </c>
    </row>
    <row r="163" spans="1:10" ht="12" customHeight="1" x14ac:dyDescent="0.25">
      <c r="A163" s="5" t="s">
        <v>149</v>
      </c>
      <c r="B163" s="22">
        <v>14</v>
      </c>
      <c r="C163" s="22">
        <v>11</v>
      </c>
      <c r="D163" s="22">
        <f t="shared" si="49"/>
        <v>25</v>
      </c>
      <c r="E163" s="22">
        <v>6</v>
      </c>
      <c r="F163" s="22">
        <v>2</v>
      </c>
      <c r="G163" s="22">
        <f t="shared" si="50"/>
        <v>8</v>
      </c>
      <c r="H163" s="11">
        <f t="shared" si="48"/>
        <v>42.857142857142854</v>
      </c>
      <c r="I163" s="11">
        <f t="shared" si="48"/>
        <v>18.181818181818183</v>
      </c>
      <c r="J163" s="11">
        <f t="shared" si="48"/>
        <v>32</v>
      </c>
    </row>
    <row r="164" spans="1:10" ht="12" customHeight="1" x14ac:dyDescent="0.25">
      <c r="A164" s="5" t="s">
        <v>148</v>
      </c>
      <c r="B164" s="22">
        <v>47</v>
      </c>
      <c r="C164" s="22">
        <v>139</v>
      </c>
      <c r="D164" s="22">
        <f t="shared" si="49"/>
        <v>186</v>
      </c>
      <c r="E164" s="22">
        <v>18</v>
      </c>
      <c r="F164" s="22">
        <v>88</v>
      </c>
      <c r="G164" s="22">
        <f t="shared" si="50"/>
        <v>106</v>
      </c>
      <c r="H164" s="11">
        <f t="shared" si="48"/>
        <v>38.297872340425535</v>
      </c>
      <c r="I164" s="11">
        <f t="shared" si="48"/>
        <v>63.309352517985609</v>
      </c>
      <c r="J164" s="11">
        <f t="shared" si="48"/>
        <v>56.98924731182796</v>
      </c>
    </row>
    <row r="165" spans="1:10" ht="12" customHeight="1" x14ac:dyDescent="0.25">
      <c r="A165" s="5" t="s">
        <v>158</v>
      </c>
      <c r="B165" s="22">
        <v>3</v>
      </c>
      <c r="C165" s="22">
        <v>21</v>
      </c>
      <c r="D165" s="22">
        <f t="shared" si="49"/>
        <v>24</v>
      </c>
      <c r="E165" s="22">
        <v>5</v>
      </c>
      <c r="F165" s="22">
        <v>35</v>
      </c>
      <c r="G165" s="22">
        <f t="shared" si="50"/>
        <v>40</v>
      </c>
      <c r="H165" s="11">
        <f t="shared" si="48"/>
        <v>166.66666666666669</v>
      </c>
      <c r="I165" s="11">
        <f t="shared" si="48"/>
        <v>166.66666666666669</v>
      </c>
      <c r="J165" s="11">
        <f t="shared" si="48"/>
        <v>166.66666666666669</v>
      </c>
    </row>
    <row r="166" spans="1:10" ht="12" customHeight="1" x14ac:dyDescent="0.25">
      <c r="A166" s="5" t="s">
        <v>152</v>
      </c>
      <c r="B166" s="22">
        <v>16</v>
      </c>
      <c r="C166" s="22">
        <v>16</v>
      </c>
      <c r="D166" s="22">
        <f t="shared" si="49"/>
        <v>32</v>
      </c>
      <c r="E166" s="22">
        <v>10</v>
      </c>
      <c r="F166" s="22">
        <v>6</v>
      </c>
      <c r="G166" s="22">
        <f t="shared" si="50"/>
        <v>16</v>
      </c>
      <c r="H166" s="11">
        <f t="shared" si="48"/>
        <v>62.5</v>
      </c>
      <c r="I166" s="11">
        <f t="shared" si="48"/>
        <v>37.5</v>
      </c>
      <c r="J166" s="11">
        <f t="shared" si="48"/>
        <v>50</v>
      </c>
    </row>
    <row r="167" spans="1:10" ht="12" customHeight="1" x14ac:dyDescent="0.25">
      <c r="A167" s="5" t="s">
        <v>147</v>
      </c>
      <c r="B167" s="22">
        <v>36</v>
      </c>
      <c r="C167" s="22">
        <v>8</v>
      </c>
      <c r="D167" s="22">
        <f t="shared" si="49"/>
        <v>44</v>
      </c>
      <c r="E167" s="22">
        <v>16</v>
      </c>
      <c r="F167" s="22">
        <v>4</v>
      </c>
      <c r="G167" s="22">
        <f t="shared" si="50"/>
        <v>20</v>
      </c>
      <c r="H167" s="11">
        <f t="shared" si="48"/>
        <v>44.444444444444443</v>
      </c>
      <c r="I167" s="11">
        <f t="shared" si="48"/>
        <v>50</v>
      </c>
      <c r="J167" s="11">
        <f t="shared" si="48"/>
        <v>45.454545454545453</v>
      </c>
    </row>
    <row r="168" spans="1:10" ht="12" customHeight="1" x14ac:dyDescent="0.25">
      <c r="A168" s="18" t="s">
        <v>8</v>
      </c>
      <c r="B168" s="3">
        <f t="shared" ref="B168:G168" si="51">SUM(B169:B179)</f>
        <v>244</v>
      </c>
      <c r="C168" s="3">
        <f t="shared" si="51"/>
        <v>299</v>
      </c>
      <c r="D168" s="3">
        <f t="shared" si="51"/>
        <v>543</v>
      </c>
      <c r="E168" s="3">
        <f t="shared" si="51"/>
        <v>133</v>
      </c>
      <c r="F168" s="3">
        <f t="shared" si="51"/>
        <v>114</v>
      </c>
      <c r="G168" s="3">
        <f t="shared" si="51"/>
        <v>247</v>
      </c>
      <c r="H168" s="28">
        <f t="shared" si="48"/>
        <v>54.508196721311478</v>
      </c>
      <c r="I168" s="28">
        <f t="shared" si="48"/>
        <v>38.127090301003349</v>
      </c>
      <c r="J168" s="28">
        <f t="shared" si="48"/>
        <v>45.488029465930019</v>
      </c>
    </row>
    <row r="169" spans="1:10" ht="12" customHeight="1" x14ac:dyDescent="0.25">
      <c r="A169" s="5" t="s">
        <v>132</v>
      </c>
      <c r="B169" s="22">
        <v>10</v>
      </c>
      <c r="C169" s="22">
        <v>17</v>
      </c>
      <c r="D169" s="22">
        <f t="shared" ref="D169:D179" si="52">+B169+C169</f>
        <v>27</v>
      </c>
      <c r="E169" s="22">
        <v>6</v>
      </c>
      <c r="F169" s="22">
        <v>3</v>
      </c>
      <c r="G169" s="22">
        <f t="shared" ref="G169:G179" si="53">+E169+F169</f>
        <v>9</v>
      </c>
      <c r="H169" s="11">
        <f t="shared" si="48"/>
        <v>60</v>
      </c>
      <c r="I169" s="11">
        <f t="shared" si="48"/>
        <v>17.647058823529413</v>
      </c>
      <c r="J169" s="11">
        <f t="shared" si="48"/>
        <v>33.333333333333329</v>
      </c>
    </row>
    <row r="170" spans="1:10" ht="12" customHeight="1" x14ac:dyDescent="0.25">
      <c r="A170" s="5" t="s">
        <v>124</v>
      </c>
      <c r="B170" s="22">
        <v>37</v>
      </c>
      <c r="C170" s="22">
        <v>51</v>
      </c>
      <c r="D170" s="22">
        <f t="shared" si="52"/>
        <v>88</v>
      </c>
      <c r="E170" s="22">
        <v>11</v>
      </c>
      <c r="F170" s="22">
        <v>17</v>
      </c>
      <c r="G170" s="22">
        <f t="shared" si="53"/>
        <v>28</v>
      </c>
      <c r="H170" s="11">
        <f t="shared" si="48"/>
        <v>29.72972972972973</v>
      </c>
      <c r="I170" s="11">
        <f t="shared" si="48"/>
        <v>33.333333333333329</v>
      </c>
      <c r="J170" s="11">
        <f t="shared" si="48"/>
        <v>31.818181818181817</v>
      </c>
    </row>
    <row r="171" spans="1:10" ht="12" customHeight="1" x14ac:dyDescent="0.25">
      <c r="A171" s="5" t="s">
        <v>150</v>
      </c>
      <c r="B171" s="22">
        <v>17</v>
      </c>
      <c r="C171" s="22">
        <v>27</v>
      </c>
      <c r="D171" s="22">
        <f t="shared" si="52"/>
        <v>44</v>
      </c>
      <c r="E171" s="22">
        <v>15</v>
      </c>
      <c r="F171" s="22">
        <v>20</v>
      </c>
      <c r="G171" s="22">
        <f t="shared" si="53"/>
        <v>35</v>
      </c>
      <c r="H171" s="11">
        <f t="shared" si="48"/>
        <v>88.235294117647058</v>
      </c>
      <c r="I171" s="11">
        <f t="shared" si="48"/>
        <v>74.074074074074076</v>
      </c>
      <c r="J171" s="11">
        <f t="shared" si="48"/>
        <v>79.545454545454547</v>
      </c>
    </row>
    <row r="172" spans="1:10" ht="12" customHeight="1" x14ac:dyDescent="0.25">
      <c r="A172" s="5" t="s">
        <v>141</v>
      </c>
      <c r="B172" s="22">
        <v>47</v>
      </c>
      <c r="C172" s="22">
        <v>82</v>
      </c>
      <c r="D172" s="22">
        <f t="shared" si="52"/>
        <v>129</v>
      </c>
      <c r="E172" s="22">
        <v>29</v>
      </c>
      <c r="F172" s="22">
        <v>42</v>
      </c>
      <c r="G172" s="22">
        <f t="shared" si="53"/>
        <v>71</v>
      </c>
      <c r="H172" s="11">
        <f t="shared" si="48"/>
        <v>61.702127659574465</v>
      </c>
      <c r="I172" s="11">
        <f t="shared" si="48"/>
        <v>51.219512195121951</v>
      </c>
      <c r="J172" s="11">
        <f t="shared" si="48"/>
        <v>55.038759689922479</v>
      </c>
    </row>
    <row r="173" spans="1:10" ht="12" customHeight="1" x14ac:dyDescent="0.25">
      <c r="A173" s="5" t="s">
        <v>157</v>
      </c>
      <c r="B173" s="22">
        <v>4</v>
      </c>
      <c r="C173" s="22">
        <v>16</v>
      </c>
      <c r="D173" s="22">
        <f t="shared" si="52"/>
        <v>20</v>
      </c>
      <c r="E173" s="22">
        <v>5</v>
      </c>
      <c r="F173" s="22">
        <v>3</v>
      </c>
      <c r="G173" s="22">
        <f t="shared" si="53"/>
        <v>8</v>
      </c>
      <c r="H173" s="11">
        <f t="shared" si="48"/>
        <v>125</v>
      </c>
      <c r="I173" s="11">
        <f t="shared" si="48"/>
        <v>18.75</v>
      </c>
      <c r="J173" s="11">
        <f t="shared" si="48"/>
        <v>40</v>
      </c>
    </row>
    <row r="174" spans="1:10" ht="12" customHeight="1" x14ac:dyDescent="0.25">
      <c r="A174" s="5" t="s">
        <v>152</v>
      </c>
      <c r="B174" s="22">
        <v>15</v>
      </c>
      <c r="C174" s="22">
        <v>19</v>
      </c>
      <c r="D174" s="22">
        <f t="shared" si="52"/>
        <v>34</v>
      </c>
      <c r="E174" s="22">
        <v>12</v>
      </c>
      <c r="F174" s="22">
        <v>5</v>
      </c>
      <c r="G174" s="22">
        <f t="shared" si="53"/>
        <v>17</v>
      </c>
      <c r="H174" s="11">
        <f t="shared" si="48"/>
        <v>80</v>
      </c>
      <c r="I174" s="11">
        <f t="shared" si="48"/>
        <v>26.315789473684209</v>
      </c>
      <c r="J174" s="11">
        <f t="shared" si="48"/>
        <v>50</v>
      </c>
    </row>
    <row r="175" spans="1:10" ht="12" customHeight="1" x14ac:dyDescent="0.25">
      <c r="A175" s="5" t="s">
        <v>156</v>
      </c>
      <c r="B175" s="22">
        <v>4</v>
      </c>
      <c r="C175" s="22">
        <v>0</v>
      </c>
      <c r="D175" s="22">
        <f t="shared" si="52"/>
        <v>4</v>
      </c>
      <c r="E175" s="22">
        <v>2</v>
      </c>
      <c r="F175" s="22">
        <v>1</v>
      </c>
      <c r="G175" s="22">
        <f t="shared" si="53"/>
        <v>3</v>
      </c>
      <c r="H175" s="11">
        <f t="shared" si="48"/>
        <v>50</v>
      </c>
      <c r="I175" s="11" t="e">
        <f t="shared" si="48"/>
        <v>#DIV/0!</v>
      </c>
      <c r="J175" s="11">
        <f t="shared" si="48"/>
        <v>75</v>
      </c>
    </row>
    <row r="176" spans="1:10" ht="12" customHeight="1" x14ac:dyDescent="0.25">
      <c r="A176" s="5" t="s">
        <v>147</v>
      </c>
      <c r="B176" s="22">
        <v>18</v>
      </c>
      <c r="C176" s="22">
        <v>13</v>
      </c>
      <c r="D176" s="22">
        <f t="shared" si="52"/>
        <v>31</v>
      </c>
      <c r="E176" s="22">
        <v>11</v>
      </c>
      <c r="F176" s="22">
        <v>2</v>
      </c>
      <c r="G176" s="22">
        <f t="shared" si="53"/>
        <v>13</v>
      </c>
      <c r="H176" s="11">
        <f t="shared" si="48"/>
        <v>61.111111111111114</v>
      </c>
      <c r="I176" s="11">
        <f t="shared" si="48"/>
        <v>15.384615384615385</v>
      </c>
      <c r="J176" s="11">
        <f t="shared" si="48"/>
        <v>41.935483870967744</v>
      </c>
    </row>
    <row r="177" spans="1:10" ht="12" customHeight="1" x14ac:dyDescent="0.25">
      <c r="A177" s="24" t="s">
        <v>155</v>
      </c>
      <c r="B177" s="25">
        <v>38</v>
      </c>
      <c r="C177" s="25">
        <v>21</v>
      </c>
      <c r="D177" s="22">
        <f t="shared" si="52"/>
        <v>59</v>
      </c>
      <c r="E177" s="25">
        <v>18</v>
      </c>
      <c r="F177" s="25">
        <v>6</v>
      </c>
      <c r="G177" s="22">
        <f t="shared" si="53"/>
        <v>24</v>
      </c>
      <c r="H177" s="11">
        <f t="shared" si="48"/>
        <v>47.368421052631575</v>
      </c>
      <c r="I177" s="11">
        <f t="shared" si="48"/>
        <v>28.571428571428569</v>
      </c>
      <c r="J177" s="11">
        <f t="shared" si="48"/>
        <v>40.677966101694921</v>
      </c>
    </row>
    <row r="178" spans="1:10" ht="12" customHeight="1" x14ac:dyDescent="0.25">
      <c r="A178" s="5" t="s">
        <v>154</v>
      </c>
      <c r="B178" s="22">
        <v>36</v>
      </c>
      <c r="C178" s="22">
        <v>18</v>
      </c>
      <c r="D178" s="22">
        <f t="shared" si="52"/>
        <v>54</v>
      </c>
      <c r="E178" s="22">
        <v>16</v>
      </c>
      <c r="F178" s="22">
        <v>4</v>
      </c>
      <c r="G178" s="22">
        <f t="shared" si="53"/>
        <v>20</v>
      </c>
      <c r="H178" s="11">
        <f t="shared" si="48"/>
        <v>44.444444444444443</v>
      </c>
      <c r="I178" s="11">
        <f t="shared" si="48"/>
        <v>22.222222222222221</v>
      </c>
      <c r="J178" s="11">
        <f t="shared" si="48"/>
        <v>37.037037037037038</v>
      </c>
    </row>
    <row r="179" spans="1:10" ht="12" customHeight="1" x14ac:dyDescent="0.25">
      <c r="A179" s="5" t="s">
        <v>153</v>
      </c>
      <c r="B179" s="22">
        <v>18</v>
      </c>
      <c r="C179" s="22">
        <v>35</v>
      </c>
      <c r="D179" s="22">
        <f t="shared" si="52"/>
        <v>53</v>
      </c>
      <c r="E179" s="22">
        <v>8</v>
      </c>
      <c r="F179" s="22">
        <v>11</v>
      </c>
      <c r="G179" s="22">
        <f t="shared" si="53"/>
        <v>19</v>
      </c>
      <c r="H179" s="11">
        <f t="shared" si="48"/>
        <v>44.444444444444443</v>
      </c>
      <c r="I179" s="11">
        <f t="shared" si="48"/>
        <v>31.428571428571427</v>
      </c>
      <c r="J179" s="11">
        <f t="shared" si="48"/>
        <v>35.849056603773583</v>
      </c>
    </row>
    <row r="180" spans="1:10" ht="12" customHeight="1" x14ac:dyDescent="0.25">
      <c r="A180" s="18" t="s">
        <v>58</v>
      </c>
      <c r="B180" s="3">
        <f t="shared" ref="B180:G180" si="54">SUM(B181:B186)</f>
        <v>71</v>
      </c>
      <c r="C180" s="3">
        <f t="shared" si="54"/>
        <v>119</v>
      </c>
      <c r="D180" s="3">
        <f t="shared" si="54"/>
        <v>190</v>
      </c>
      <c r="E180" s="3">
        <f t="shared" si="54"/>
        <v>31</v>
      </c>
      <c r="F180" s="3">
        <f t="shared" si="54"/>
        <v>56</v>
      </c>
      <c r="G180" s="3">
        <f t="shared" si="54"/>
        <v>87</v>
      </c>
      <c r="H180" s="28">
        <f t="shared" si="48"/>
        <v>43.661971830985912</v>
      </c>
      <c r="I180" s="28">
        <f t="shared" si="48"/>
        <v>47.058823529411761</v>
      </c>
      <c r="J180" s="28">
        <f t="shared" si="48"/>
        <v>45.789473684210527</v>
      </c>
    </row>
    <row r="181" spans="1:10" ht="12" customHeight="1" x14ac:dyDescent="0.25">
      <c r="A181" s="5" t="s">
        <v>150</v>
      </c>
      <c r="B181" s="22">
        <v>9</v>
      </c>
      <c r="C181" s="22">
        <v>18</v>
      </c>
      <c r="D181" s="22">
        <f t="shared" ref="D181:D186" si="55">+B181+C181</f>
        <v>27</v>
      </c>
      <c r="E181" s="22">
        <v>6</v>
      </c>
      <c r="F181" s="22">
        <v>10</v>
      </c>
      <c r="G181" s="22">
        <f t="shared" ref="G181:G186" si="56">+E181+F181</f>
        <v>16</v>
      </c>
      <c r="H181" s="11">
        <f t="shared" si="48"/>
        <v>66.666666666666657</v>
      </c>
      <c r="I181" s="11">
        <f t="shared" si="48"/>
        <v>55.555555555555557</v>
      </c>
      <c r="J181" s="11">
        <f t="shared" si="48"/>
        <v>59.259259259259252</v>
      </c>
    </row>
    <row r="182" spans="1:10" ht="12" customHeight="1" x14ac:dyDescent="0.25">
      <c r="A182" s="5" t="s">
        <v>141</v>
      </c>
      <c r="B182" s="22">
        <v>31</v>
      </c>
      <c r="C182" s="22">
        <v>33</v>
      </c>
      <c r="D182" s="22">
        <f t="shared" si="55"/>
        <v>64</v>
      </c>
      <c r="E182" s="22">
        <v>9</v>
      </c>
      <c r="F182" s="22">
        <v>22</v>
      </c>
      <c r="G182" s="22">
        <f t="shared" si="56"/>
        <v>31</v>
      </c>
      <c r="H182" s="11">
        <f t="shared" si="48"/>
        <v>29.032258064516132</v>
      </c>
      <c r="I182" s="11">
        <f t="shared" si="48"/>
        <v>66.666666666666657</v>
      </c>
      <c r="J182" s="11">
        <f t="shared" si="48"/>
        <v>48.4375</v>
      </c>
    </row>
    <row r="183" spans="1:10" ht="12" customHeight="1" x14ac:dyDescent="0.25">
      <c r="A183" s="5" t="s">
        <v>152</v>
      </c>
      <c r="B183" s="22">
        <v>13</v>
      </c>
      <c r="C183" s="22">
        <v>5</v>
      </c>
      <c r="D183" s="22">
        <f t="shared" si="55"/>
        <v>18</v>
      </c>
      <c r="E183" s="22">
        <v>6</v>
      </c>
      <c r="F183" s="22">
        <v>5</v>
      </c>
      <c r="G183" s="22">
        <f t="shared" si="56"/>
        <v>11</v>
      </c>
      <c r="H183" s="11">
        <f t="shared" si="48"/>
        <v>46.153846153846153</v>
      </c>
      <c r="I183" s="11">
        <f t="shared" si="48"/>
        <v>100</v>
      </c>
      <c r="J183" s="11">
        <f t="shared" si="48"/>
        <v>61.111111111111114</v>
      </c>
    </row>
    <row r="184" spans="1:10" ht="12" customHeight="1" x14ac:dyDescent="0.25">
      <c r="A184" s="5" t="s">
        <v>147</v>
      </c>
      <c r="B184" s="22">
        <v>6</v>
      </c>
      <c r="C184" s="22">
        <v>8</v>
      </c>
      <c r="D184" s="22">
        <f t="shared" si="55"/>
        <v>14</v>
      </c>
      <c r="E184" s="22">
        <v>6</v>
      </c>
      <c r="F184" s="22">
        <v>4</v>
      </c>
      <c r="G184" s="22">
        <f t="shared" si="56"/>
        <v>10</v>
      </c>
      <c r="H184" s="11">
        <f t="shared" si="48"/>
        <v>100</v>
      </c>
      <c r="I184" s="11">
        <f t="shared" si="48"/>
        <v>50</v>
      </c>
      <c r="J184" s="11">
        <f t="shared" si="48"/>
        <v>71.428571428571431</v>
      </c>
    </row>
    <row r="185" spans="1:10" ht="12" customHeight="1" x14ac:dyDescent="0.25">
      <c r="A185" s="5" t="s">
        <v>123</v>
      </c>
      <c r="B185" s="22">
        <v>4</v>
      </c>
      <c r="C185" s="22">
        <v>33</v>
      </c>
      <c r="D185" s="22">
        <f t="shared" si="55"/>
        <v>37</v>
      </c>
      <c r="E185" s="22">
        <v>3</v>
      </c>
      <c r="F185" s="22">
        <v>12</v>
      </c>
      <c r="G185" s="22">
        <f t="shared" si="56"/>
        <v>15</v>
      </c>
      <c r="H185" s="11">
        <f t="shared" si="48"/>
        <v>75</v>
      </c>
      <c r="I185" s="11">
        <f t="shared" si="48"/>
        <v>36.363636363636367</v>
      </c>
      <c r="J185" s="11">
        <f t="shared" si="48"/>
        <v>40.54054054054054</v>
      </c>
    </row>
    <row r="186" spans="1:10" ht="12" customHeight="1" x14ac:dyDescent="0.25">
      <c r="A186" s="5" t="s">
        <v>139</v>
      </c>
      <c r="B186" s="22">
        <v>8</v>
      </c>
      <c r="C186" s="22">
        <v>22</v>
      </c>
      <c r="D186" s="22">
        <f t="shared" si="55"/>
        <v>30</v>
      </c>
      <c r="E186" s="22">
        <v>1</v>
      </c>
      <c r="F186" s="22">
        <v>3</v>
      </c>
      <c r="G186" s="22">
        <f t="shared" si="56"/>
        <v>4</v>
      </c>
      <c r="H186" s="11">
        <f t="shared" si="48"/>
        <v>12.5</v>
      </c>
      <c r="I186" s="11">
        <f t="shared" si="48"/>
        <v>13.636363636363635</v>
      </c>
      <c r="J186" s="11">
        <f t="shared" si="48"/>
        <v>13.333333333333334</v>
      </c>
    </row>
    <row r="187" spans="1:10" ht="12" customHeight="1" x14ac:dyDescent="0.25">
      <c r="A187" s="18" t="s">
        <v>6</v>
      </c>
      <c r="B187" s="3">
        <f t="shared" ref="B187:G187" si="57">SUM(B188:B198)</f>
        <v>143</v>
      </c>
      <c r="C187" s="3">
        <f t="shared" si="57"/>
        <v>264</v>
      </c>
      <c r="D187" s="3">
        <f t="shared" si="57"/>
        <v>407</v>
      </c>
      <c r="E187" s="3">
        <f t="shared" si="57"/>
        <v>77</v>
      </c>
      <c r="F187" s="3">
        <f t="shared" si="57"/>
        <v>177</v>
      </c>
      <c r="G187" s="3">
        <f t="shared" si="57"/>
        <v>254</v>
      </c>
      <c r="H187" s="28">
        <f t="shared" si="48"/>
        <v>53.846153846153847</v>
      </c>
      <c r="I187" s="28">
        <f t="shared" si="48"/>
        <v>67.045454545454547</v>
      </c>
      <c r="J187" s="28">
        <f t="shared" si="48"/>
        <v>62.40786240786241</v>
      </c>
    </row>
    <row r="188" spans="1:10" ht="12" customHeight="1" x14ac:dyDescent="0.25">
      <c r="A188" s="5" t="s">
        <v>198</v>
      </c>
      <c r="B188" s="22">
        <v>0</v>
      </c>
      <c r="C188" s="22">
        <v>0</v>
      </c>
      <c r="D188" s="22">
        <f t="shared" ref="D188:D198" si="58">+B188+C188</f>
        <v>0</v>
      </c>
      <c r="E188" s="22">
        <v>5</v>
      </c>
      <c r="F188" s="22">
        <v>0</v>
      </c>
      <c r="G188" s="22">
        <f t="shared" ref="G188:G198" si="59">+E188+F188</f>
        <v>5</v>
      </c>
      <c r="H188" s="11" t="e">
        <f t="shared" si="48"/>
        <v>#DIV/0!</v>
      </c>
      <c r="I188" s="11" t="e">
        <f t="shared" si="48"/>
        <v>#DIV/0!</v>
      </c>
      <c r="J188" s="11" t="e">
        <f t="shared" si="48"/>
        <v>#DIV/0!</v>
      </c>
    </row>
    <row r="189" spans="1:10" ht="12" customHeight="1" x14ac:dyDescent="0.25">
      <c r="A189" s="5" t="s">
        <v>124</v>
      </c>
      <c r="B189" s="22">
        <v>24</v>
      </c>
      <c r="C189" s="22">
        <v>18</v>
      </c>
      <c r="D189" s="22">
        <f t="shared" si="58"/>
        <v>42</v>
      </c>
      <c r="E189" s="22">
        <v>5</v>
      </c>
      <c r="F189" s="22">
        <v>12</v>
      </c>
      <c r="G189" s="22">
        <f t="shared" si="59"/>
        <v>17</v>
      </c>
      <c r="H189" s="11">
        <f t="shared" si="48"/>
        <v>20.833333333333336</v>
      </c>
      <c r="I189" s="11">
        <f t="shared" si="48"/>
        <v>66.666666666666657</v>
      </c>
      <c r="J189" s="11">
        <f t="shared" si="48"/>
        <v>40.476190476190474</v>
      </c>
    </row>
    <row r="190" spans="1:10" ht="12" customHeight="1" x14ac:dyDescent="0.25">
      <c r="A190" s="5" t="s">
        <v>151</v>
      </c>
      <c r="B190" s="22">
        <v>14</v>
      </c>
      <c r="C190" s="22">
        <v>20</v>
      </c>
      <c r="D190" s="22">
        <f t="shared" si="58"/>
        <v>34</v>
      </c>
      <c r="E190" s="22">
        <v>7</v>
      </c>
      <c r="F190" s="22">
        <v>9</v>
      </c>
      <c r="G190" s="22">
        <f t="shared" si="59"/>
        <v>16</v>
      </c>
      <c r="H190" s="11">
        <f t="shared" si="48"/>
        <v>50</v>
      </c>
      <c r="I190" s="11">
        <f t="shared" si="48"/>
        <v>45</v>
      </c>
      <c r="J190" s="11">
        <f t="shared" si="48"/>
        <v>47.058823529411761</v>
      </c>
    </row>
    <row r="191" spans="1:10" ht="12" customHeight="1" x14ac:dyDescent="0.25">
      <c r="A191" s="5" t="s">
        <v>150</v>
      </c>
      <c r="B191" s="22">
        <v>14</v>
      </c>
      <c r="C191" s="22">
        <v>23</v>
      </c>
      <c r="D191" s="22">
        <f t="shared" si="58"/>
        <v>37</v>
      </c>
      <c r="E191" s="22">
        <v>8</v>
      </c>
      <c r="F191" s="22">
        <v>6</v>
      </c>
      <c r="G191" s="22">
        <f t="shared" si="59"/>
        <v>14</v>
      </c>
      <c r="H191" s="11">
        <f t="shared" si="48"/>
        <v>57.142857142857139</v>
      </c>
      <c r="I191" s="11">
        <f t="shared" si="48"/>
        <v>26.086956521739129</v>
      </c>
      <c r="J191" s="11">
        <f t="shared" si="48"/>
        <v>37.837837837837839</v>
      </c>
    </row>
    <row r="192" spans="1:10" ht="12" customHeight="1" x14ac:dyDescent="0.25">
      <c r="A192" s="5" t="s">
        <v>141</v>
      </c>
      <c r="B192" s="22">
        <v>20</v>
      </c>
      <c r="C192" s="22">
        <v>32</v>
      </c>
      <c r="D192" s="22">
        <f t="shared" si="58"/>
        <v>52</v>
      </c>
      <c r="E192" s="22">
        <v>20</v>
      </c>
      <c r="F192" s="22">
        <v>33</v>
      </c>
      <c r="G192" s="22">
        <f t="shared" si="59"/>
        <v>53</v>
      </c>
      <c r="H192" s="11">
        <f t="shared" si="48"/>
        <v>100</v>
      </c>
      <c r="I192" s="11">
        <f t="shared" si="48"/>
        <v>103.125</v>
      </c>
      <c r="J192" s="11">
        <f t="shared" si="48"/>
        <v>101.92307692307692</v>
      </c>
    </row>
    <row r="193" spans="1:10" ht="12" customHeight="1" x14ac:dyDescent="0.25">
      <c r="A193" s="5" t="s">
        <v>149</v>
      </c>
      <c r="B193" s="22">
        <v>16</v>
      </c>
      <c r="C193" s="22">
        <v>15</v>
      </c>
      <c r="D193" s="22">
        <f t="shared" si="58"/>
        <v>31</v>
      </c>
      <c r="E193" s="22">
        <v>3</v>
      </c>
      <c r="F193" s="22">
        <v>3</v>
      </c>
      <c r="G193" s="22">
        <f t="shared" si="59"/>
        <v>6</v>
      </c>
      <c r="H193" s="11">
        <f t="shared" si="48"/>
        <v>18.75</v>
      </c>
      <c r="I193" s="11">
        <f t="shared" si="48"/>
        <v>20</v>
      </c>
      <c r="J193" s="11">
        <f t="shared" si="48"/>
        <v>19.35483870967742</v>
      </c>
    </row>
    <row r="194" spans="1:10" ht="12" customHeight="1" x14ac:dyDescent="0.25">
      <c r="A194" s="5" t="s">
        <v>148</v>
      </c>
      <c r="B194" s="22">
        <v>17</v>
      </c>
      <c r="C194" s="22">
        <v>54</v>
      </c>
      <c r="D194" s="22">
        <f t="shared" si="58"/>
        <v>71</v>
      </c>
      <c r="E194" s="22">
        <v>11</v>
      </c>
      <c r="F194" s="22">
        <v>61</v>
      </c>
      <c r="G194" s="22">
        <f t="shared" si="59"/>
        <v>72</v>
      </c>
      <c r="H194" s="11">
        <f t="shared" si="48"/>
        <v>64.705882352941174</v>
      </c>
      <c r="I194" s="11">
        <f t="shared" si="48"/>
        <v>112.96296296296295</v>
      </c>
      <c r="J194" s="11">
        <f t="shared" si="48"/>
        <v>101.40845070422534</v>
      </c>
    </row>
    <row r="195" spans="1:10" ht="12" customHeight="1" x14ac:dyDescent="0.25">
      <c r="A195" s="5" t="s">
        <v>147</v>
      </c>
      <c r="B195" s="22">
        <v>14</v>
      </c>
      <c r="C195" s="22">
        <v>3</v>
      </c>
      <c r="D195" s="22">
        <f t="shared" si="58"/>
        <v>17</v>
      </c>
      <c r="E195" s="22">
        <v>10</v>
      </c>
      <c r="F195" s="22">
        <v>2</v>
      </c>
      <c r="G195" s="22">
        <f t="shared" si="59"/>
        <v>12</v>
      </c>
      <c r="H195" s="11">
        <f t="shared" si="48"/>
        <v>71.428571428571431</v>
      </c>
      <c r="I195" s="11">
        <f t="shared" si="48"/>
        <v>66.666666666666657</v>
      </c>
      <c r="J195" s="11">
        <f t="shared" si="48"/>
        <v>70.588235294117652</v>
      </c>
    </row>
    <row r="196" spans="1:10" ht="12" customHeight="1" x14ac:dyDescent="0.25">
      <c r="A196" s="5" t="s">
        <v>123</v>
      </c>
      <c r="B196" s="22">
        <v>13</v>
      </c>
      <c r="C196" s="22">
        <v>56</v>
      </c>
      <c r="D196" s="22">
        <f t="shared" si="58"/>
        <v>69</v>
      </c>
      <c r="E196" s="22">
        <v>3</v>
      </c>
      <c r="F196" s="22">
        <v>35</v>
      </c>
      <c r="G196" s="22">
        <f t="shared" si="59"/>
        <v>38</v>
      </c>
      <c r="H196" s="11">
        <f t="shared" si="48"/>
        <v>23.076923076923077</v>
      </c>
      <c r="I196" s="11">
        <f t="shared" si="48"/>
        <v>62.5</v>
      </c>
      <c r="J196" s="11">
        <f t="shared" si="48"/>
        <v>55.072463768115945</v>
      </c>
    </row>
    <row r="197" spans="1:10" ht="12" customHeight="1" x14ac:dyDescent="0.25">
      <c r="A197" s="5" t="s">
        <v>146</v>
      </c>
      <c r="B197" s="22">
        <v>4</v>
      </c>
      <c r="C197" s="22">
        <v>17</v>
      </c>
      <c r="D197" s="22">
        <f t="shared" si="58"/>
        <v>21</v>
      </c>
      <c r="E197" s="22">
        <v>2</v>
      </c>
      <c r="F197" s="22">
        <v>6</v>
      </c>
      <c r="G197" s="22">
        <f t="shared" si="59"/>
        <v>8</v>
      </c>
      <c r="H197" s="11">
        <f t="shared" si="48"/>
        <v>50</v>
      </c>
      <c r="I197" s="11">
        <f t="shared" si="48"/>
        <v>35.294117647058826</v>
      </c>
      <c r="J197" s="11">
        <f t="shared" si="48"/>
        <v>38.095238095238095</v>
      </c>
    </row>
    <row r="198" spans="1:10" ht="12" customHeight="1" x14ac:dyDescent="0.25">
      <c r="A198" s="5" t="s">
        <v>139</v>
      </c>
      <c r="B198" s="22">
        <v>7</v>
      </c>
      <c r="C198" s="22">
        <v>26</v>
      </c>
      <c r="D198" s="22">
        <f t="shared" si="58"/>
        <v>33</v>
      </c>
      <c r="E198" s="22">
        <v>3</v>
      </c>
      <c r="F198" s="22">
        <v>10</v>
      </c>
      <c r="G198" s="22">
        <f t="shared" si="59"/>
        <v>13</v>
      </c>
      <c r="H198" s="11">
        <f t="shared" si="48"/>
        <v>42.857142857142854</v>
      </c>
      <c r="I198" s="11">
        <f t="shared" si="48"/>
        <v>38.461538461538467</v>
      </c>
      <c r="J198" s="11">
        <f t="shared" si="48"/>
        <v>39.393939393939391</v>
      </c>
    </row>
    <row r="199" spans="1:10" ht="12" customHeight="1" x14ac:dyDescent="0.25">
      <c r="A199" s="19" t="s">
        <v>5</v>
      </c>
      <c r="B199" s="7">
        <f t="shared" ref="B199:G199" si="60">+B205+B229+B213+B226+B221+B200</f>
        <v>294</v>
      </c>
      <c r="C199" s="7">
        <f t="shared" si="60"/>
        <v>539</v>
      </c>
      <c r="D199" s="7">
        <f t="shared" si="60"/>
        <v>833</v>
      </c>
      <c r="E199" s="7">
        <f t="shared" si="60"/>
        <v>79</v>
      </c>
      <c r="F199" s="7">
        <f t="shared" si="60"/>
        <v>257</v>
      </c>
      <c r="G199" s="7">
        <f t="shared" si="60"/>
        <v>336</v>
      </c>
      <c r="H199" s="12">
        <f t="shared" si="48"/>
        <v>26.870748299319729</v>
      </c>
      <c r="I199" s="12">
        <f t="shared" si="48"/>
        <v>47.680890538033395</v>
      </c>
      <c r="J199" s="12">
        <f t="shared" si="48"/>
        <v>40.336134453781511</v>
      </c>
    </row>
    <row r="200" spans="1:10" ht="12" customHeight="1" x14ac:dyDescent="0.25">
      <c r="A200" s="18" t="s">
        <v>221</v>
      </c>
      <c r="B200" s="3">
        <f t="shared" ref="B200:G200" si="61">SUM(B201:B204)</f>
        <v>0</v>
      </c>
      <c r="C200" s="3">
        <f t="shared" si="61"/>
        <v>0</v>
      </c>
      <c r="D200" s="3">
        <f t="shared" si="61"/>
        <v>0</v>
      </c>
      <c r="E200" s="3">
        <f t="shared" si="61"/>
        <v>0</v>
      </c>
      <c r="F200" s="3">
        <f t="shared" si="61"/>
        <v>0</v>
      </c>
      <c r="G200" s="3">
        <f t="shared" si="61"/>
        <v>0</v>
      </c>
      <c r="H200" s="28" t="e">
        <f t="shared" si="48"/>
        <v>#DIV/0!</v>
      </c>
      <c r="I200" s="28" t="e">
        <f t="shared" si="48"/>
        <v>#DIV/0!</v>
      </c>
      <c r="J200" s="28" t="e">
        <f t="shared" si="48"/>
        <v>#DIV/0!</v>
      </c>
    </row>
    <row r="201" spans="1:10" ht="12" customHeight="1" x14ac:dyDescent="0.25">
      <c r="A201" s="6" t="s">
        <v>122</v>
      </c>
      <c r="B201" s="22">
        <v>0</v>
      </c>
      <c r="C201" s="22">
        <v>0</v>
      </c>
      <c r="D201" s="22">
        <f>+B201+C201</f>
        <v>0</v>
      </c>
      <c r="E201" s="22">
        <v>0</v>
      </c>
      <c r="F201" s="22">
        <v>0</v>
      </c>
      <c r="G201" s="22">
        <f>+E201+F201</f>
        <v>0</v>
      </c>
      <c r="H201" s="11" t="e">
        <f t="shared" si="48"/>
        <v>#DIV/0!</v>
      </c>
      <c r="I201" s="11" t="e">
        <f t="shared" si="48"/>
        <v>#DIV/0!</v>
      </c>
      <c r="J201" s="11" t="e">
        <f t="shared" si="48"/>
        <v>#DIV/0!</v>
      </c>
    </row>
    <row r="202" spans="1:10" ht="12" customHeight="1" x14ac:dyDescent="0.25">
      <c r="A202" s="6" t="s">
        <v>222</v>
      </c>
      <c r="B202" s="22">
        <v>0</v>
      </c>
      <c r="C202" s="22">
        <v>0</v>
      </c>
      <c r="D202" s="22">
        <f>+B202+C202</f>
        <v>0</v>
      </c>
      <c r="E202" s="22">
        <v>0</v>
      </c>
      <c r="F202" s="22">
        <v>0</v>
      </c>
      <c r="G202" s="22">
        <f>+E202+F202</f>
        <v>0</v>
      </c>
      <c r="H202" s="11" t="e">
        <f t="shared" si="48"/>
        <v>#DIV/0!</v>
      </c>
      <c r="I202" s="11" t="e">
        <f t="shared" si="48"/>
        <v>#DIV/0!</v>
      </c>
      <c r="J202" s="11" t="e">
        <f t="shared" si="48"/>
        <v>#DIV/0!</v>
      </c>
    </row>
    <row r="203" spans="1:10" ht="12" customHeight="1" x14ac:dyDescent="0.25">
      <c r="A203" s="6" t="s">
        <v>145</v>
      </c>
      <c r="B203" s="22">
        <v>0</v>
      </c>
      <c r="C203" s="22">
        <v>0</v>
      </c>
      <c r="D203" s="22">
        <f>+B203+C203</f>
        <v>0</v>
      </c>
      <c r="E203" s="22">
        <v>0</v>
      </c>
      <c r="F203" s="22">
        <v>0</v>
      </c>
      <c r="G203" s="22">
        <f>+E203+F203</f>
        <v>0</v>
      </c>
      <c r="H203" s="11" t="e">
        <f t="shared" si="48"/>
        <v>#DIV/0!</v>
      </c>
      <c r="I203" s="11" t="e">
        <f t="shared" si="48"/>
        <v>#DIV/0!</v>
      </c>
      <c r="J203" s="11" t="e">
        <f t="shared" si="48"/>
        <v>#DIV/0!</v>
      </c>
    </row>
    <row r="204" spans="1:10" ht="12" customHeight="1" x14ac:dyDescent="0.25">
      <c r="A204" s="6" t="s">
        <v>144</v>
      </c>
      <c r="B204" s="22">
        <v>0</v>
      </c>
      <c r="C204" s="22">
        <v>0</v>
      </c>
      <c r="D204" s="22">
        <f>+B204+C204</f>
        <v>0</v>
      </c>
      <c r="E204" s="22">
        <v>0</v>
      </c>
      <c r="F204" s="22">
        <v>0</v>
      </c>
      <c r="G204" s="22">
        <f>+E204+F204</f>
        <v>0</v>
      </c>
      <c r="H204" s="11" t="e">
        <f t="shared" si="48"/>
        <v>#DIV/0!</v>
      </c>
      <c r="I204" s="11" t="e">
        <f t="shared" si="48"/>
        <v>#DIV/0!</v>
      </c>
      <c r="J204" s="11" t="e">
        <f t="shared" si="48"/>
        <v>#DIV/0!</v>
      </c>
    </row>
    <row r="205" spans="1:10" ht="12" customHeight="1" x14ac:dyDescent="0.25">
      <c r="A205" s="18" t="s">
        <v>57</v>
      </c>
      <c r="B205" s="3">
        <f t="shared" ref="B205:G205" si="62">SUM(B206:B212)</f>
        <v>111</v>
      </c>
      <c r="C205" s="3">
        <f t="shared" si="62"/>
        <v>257</v>
      </c>
      <c r="D205" s="3">
        <f t="shared" si="62"/>
        <v>368</v>
      </c>
      <c r="E205" s="3">
        <f t="shared" si="62"/>
        <v>26</v>
      </c>
      <c r="F205" s="3">
        <f t="shared" si="62"/>
        <v>135</v>
      </c>
      <c r="G205" s="3">
        <f t="shared" si="62"/>
        <v>161</v>
      </c>
      <c r="H205" s="28">
        <f t="shared" si="48"/>
        <v>23.423423423423422</v>
      </c>
      <c r="I205" s="28">
        <f t="shared" si="48"/>
        <v>52.529182879377437</v>
      </c>
      <c r="J205" s="28">
        <f t="shared" si="48"/>
        <v>43.75</v>
      </c>
    </row>
    <row r="206" spans="1:10" ht="12" customHeight="1" x14ac:dyDescent="0.25">
      <c r="A206" s="6" t="s">
        <v>142</v>
      </c>
      <c r="B206" s="22">
        <v>16</v>
      </c>
      <c r="C206" s="22">
        <v>7</v>
      </c>
      <c r="D206" s="22">
        <f t="shared" ref="D206:D212" si="63">+B206+C206</f>
        <v>23</v>
      </c>
      <c r="E206" s="22">
        <v>0</v>
      </c>
      <c r="F206" s="22">
        <v>4</v>
      </c>
      <c r="G206" s="22">
        <f t="shared" ref="G206:G212" si="64">+E206+F206</f>
        <v>4</v>
      </c>
      <c r="H206" s="11">
        <f t="shared" si="48"/>
        <v>0</v>
      </c>
      <c r="I206" s="11">
        <f t="shared" si="48"/>
        <v>57.142857142857139</v>
      </c>
      <c r="J206" s="11">
        <f t="shared" si="48"/>
        <v>17.391304347826086</v>
      </c>
    </row>
    <row r="207" spans="1:10" ht="12" customHeight="1" x14ac:dyDescent="0.25">
      <c r="A207" s="5" t="s">
        <v>141</v>
      </c>
      <c r="B207" s="22">
        <v>37</v>
      </c>
      <c r="C207" s="22">
        <v>53</v>
      </c>
      <c r="D207" s="22">
        <f t="shared" si="63"/>
        <v>90</v>
      </c>
      <c r="E207" s="22">
        <v>9</v>
      </c>
      <c r="F207" s="22">
        <v>26</v>
      </c>
      <c r="G207" s="22">
        <f t="shared" si="64"/>
        <v>35</v>
      </c>
      <c r="H207" s="11">
        <f t="shared" si="48"/>
        <v>24.324324324324326</v>
      </c>
      <c r="I207" s="11">
        <f t="shared" si="48"/>
        <v>49.056603773584904</v>
      </c>
      <c r="J207" s="11">
        <f t="shared" si="48"/>
        <v>38.888888888888893</v>
      </c>
    </row>
    <row r="208" spans="1:10" ht="12" customHeight="1" x14ac:dyDescent="0.25">
      <c r="A208" s="5" t="s">
        <v>140</v>
      </c>
      <c r="B208" s="22">
        <v>11</v>
      </c>
      <c r="C208" s="22">
        <v>73</v>
      </c>
      <c r="D208" s="22">
        <f t="shared" si="63"/>
        <v>84</v>
      </c>
      <c r="E208" s="22">
        <v>6</v>
      </c>
      <c r="F208" s="22">
        <v>42</v>
      </c>
      <c r="G208" s="22">
        <f t="shared" si="64"/>
        <v>48</v>
      </c>
      <c r="H208" s="11">
        <f t="shared" si="48"/>
        <v>54.54545454545454</v>
      </c>
      <c r="I208" s="11">
        <f t="shared" si="48"/>
        <v>57.534246575342465</v>
      </c>
      <c r="J208" s="11">
        <f t="shared" si="48"/>
        <v>57.142857142857139</v>
      </c>
    </row>
    <row r="209" spans="1:10" ht="12" customHeight="1" x14ac:dyDescent="0.25">
      <c r="A209" s="5" t="s">
        <v>143</v>
      </c>
      <c r="B209" s="22">
        <v>0</v>
      </c>
      <c r="C209" s="22">
        <v>0</v>
      </c>
      <c r="D209" s="22">
        <f t="shared" si="63"/>
        <v>0</v>
      </c>
      <c r="E209" s="22">
        <v>0</v>
      </c>
      <c r="F209" s="22">
        <v>0</v>
      </c>
      <c r="G209" s="22">
        <f t="shared" si="64"/>
        <v>0</v>
      </c>
      <c r="H209" s="11" t="e">
        <f t="shared" si="48"/>
        <v>#DIV/0!</v>
      </c>
      <c r="I209" s="11" t="e">
        <f t="shared" si="48"/>
        <v>#DIV/0!</v>
      </c>
      <c r="J209" s="11" t="e">
        <f t="shared" si="48"/>
        <v>#DIV/0!</v>
      </c>
    </row>
    <row r="210" spans="1:10" ht="12" customHeight="1" x14ac:dyDescent="0.25">
      <c r="A210" s="5" t="s">
        <v>121</v>
      </c>
      <c r="B210" s="22">
        <v>28</v>
      </c>
      <c r="C210" s="22">
        <v>16</v>
      </c>
      <c r="D210" s="22">
        <f t="shared" si="63"/>
        <v>44</v>
      </c>
      <c r="E210" s="22">
        <v>2</v>
      </c>
      <c r="F210" s="22">
        <v>7</v>
      </c>
      <c r="G210" s="22">
        <f t="shared" si="64"/>
        <v>9</v>
      </c>
      <c r="H210" s="11">
        <f t="shared" si="48"/>
        <v>7.1428571428571423</v>
      </c>
      <c r="I210" s="11">
        <f t="shared" si="48"/>
        <v>43.75</v>
      </c>
      <c r="J210" s="11">
        <f t="shared" si="48"/>
        <v>20.454545454545457</v>
      </c>
    </row>
    <row r="211" spans="1:10" ht="12" customHeight="1" x14ac:dyDescent="0.25">
      <c r="A211" s="5" t="s">
        <v>129</v>
      </c>
      <c r="B211" s="22">
        <v>14</v>
      </c>
      <c r="C211" s="22">
        <v>73</v>
      </c>
      <c r="D211" s="22">
        <f t="shared" si="63"/>
        <v>87</v>
      </c>
      <c r="E211" s="22">
        <v>6</v>
      </c>
      <c r="F211" s="22">
        <v>43</v>
      </c>
      <c r="G211" s="22">
        <f t="shared" si="64"/>
        <v>49</v>
      </c>
      <c r="H211" s="11">
        <f t="shared" si="48"/>
        <v>42.857142857142854</v>
      </c>
      <c r="I211" s="11">
        <f t="shared" si="48"/>
        <v>58.904109589041099</v>
      </c>
      <c r="J211" s="11">
        <f t="shared" si="48"/>
        <v>56.321839080459768</v>
      </c>
    </row>
    <row r="212" spans="1:10" ht="12" customHeight="1" x14ac:dyDescent="0.25">
      <c r="A212" s="5" t="s">
        <v>139</v>
      </c>
      <c r="B212" s="22">
        <v>5</v>
      </c>
      <c r="C212" s="22">
        <v>35</v>
      </c>
      <c r="D212" s="22">
        <f t="shared" si="63"/>
        <v>40</v>
      </c>
      <c r="E212" s="22">
        <v>3</v>
      </c>
      <c r="F212" s="22">
        <v>13</v>
      </c>
      <c r="G212" s="22">
        <f t="shared" si="64"/>
        <v>16</v>
      </c>
      <c r="H212" s="11">
        <f t="shared" ref="H212:J234" si="65">E212/B212*100</f>
        <v>60</v>
      </c>
      <c r="I212" s="11">
        <f t="shared" si="65"/>
        <v>37.142857142857146</v>
      </c>
      <c r="J212" s="11">
        <f t="shared" si="65"/>
        <v>40</v>
      </c>
    </row>
    <row r="213" spans="1:10" ht="12" customHeight="1" x14ac:dyDescent="0.25">
      <c r="A213" s="18" t="s">
        <v>55</v>
      </c>
      <c r="B213" s="3">
        <f t="shared" ref="B213:G213" si="66">SUM(B214:B220)</f>
        <v>50</v>
      </c>
      <c r="C213" s="3">
        <f t="shared" si="66"/>
        <v>96</v>
      </c>
      <c r="D213" s="3">
        <f t="shared" si="66"/>
        <v>146</v>
      </c>
      <c r="E213" s="3">
        <f t="shared" si="66"/>
        <v>11</v>
      </c>
      <c r="F213" s="3">
        <f t="shared" si="66"/>
        <v>27</v>
      </c>
      <c r="G213" s="3">
        <f t="shared" si="66"/>
        <v>38</v>
      </c>
      <c r="H213" s="28">
        <f t="shared" si="65"/>
        <v>22</v>
      </c>
      <c r="I213" s="28">
        <f t="shared" si="65"/>
        <v>28.125</v>
      </c>
      <c r="J213" s="28">
        <f t="shared" si="65"/>
        <v>26.027397260273972</v>
      </c>
    </row>
    <row r="214" spans="1:10" ht="12" customHeight="1" x14ac:dyDescent="0.25">
      <c r="A214" s="5" t="s">
        <v>132</v>
      </c>
      <c r="B214" s="22">
        <v>6</v>
      </c>
      <c r="C214" s="22">
        <v>16</v>
      </c>
      <c r="D214" s="22">
        <f t="shared" ref="D214:D220" si="67">+B214+C214</f>
        <v>22</v>
      </c>
      <c r="E214" s="22">
        <v>3</v>
      </c>
      <c r="F214" s="22">
        <v>7</v>
      </c>
      <c r="G214" s="22">
        <f t="shared" ref="G214:G220" si="68">+E214+F214</f>
        <v>10</v>
      </c>
      <c r="H214" s="11">
        <f t="shared" si="65"/>
        <v>50</v>
      </c>
      <c r="I214" s="11">
        <f t="shared" si="65"/>
        <v>43.75</v>
      </c>
      <c r="J214" s="11">
        <f t="shared" si="65"/>
        <v>45.454545454545453</v>
      </c>
    </row>
    <row r="215" spans="1:10" ht="12" customHeight="1" x14ac:dyDescent="0.25">
      <c r="A215" s="5" t="s">
        <v>137</v>
      </c>
      <c r="B215" s="22">
        <v>1</v>
      </c>
      <c r="C215" s="22">
        <v>6</v>
      </c>
      <c r="D215" s="22">
        <f t="shared" si="67"/>
        <v>7</v>
      </c>
      <c r="E215" s="22">
        <v>0</v>
      </c>
      <c r="F215" s="22">
        <v>0</v>
      </c>
      <c r="G215" s="22">
        <f t="shared" si="68"/>
        <v>0</v>
      </c>
      <c r="H215" s="11">
        <f t="shared" si="65"/>
        <v>0</v>
      </c>
      <c r="I215" s="11">
        <f t="shared" si="65"/>
        <v>0</v>
      </c>
      <c r="J215" s="11">
        <f t="shared" si="65"/>
        <v>0</v>
      </c>
    </row>
    <row r="216" spans="1:10" ht="12" customHeight="1" x14ac:dyDescent="0.25">
      <c r="A216" s="5" t="s">
        <v>138</v>
      </c>
      <c r="B216" s="22">
        <v>18</v>
      </c>
      <c r="C216" s="22">
        <v>31</v>
      </c>
      <c r="D216" s="22">
        <f t="shared" si="67"/>
        <v>49</v>
      </c>
      <c r="E216" s="22">
        <v>2</v>
      </c>
      <c r="F216" s="22">
        <v>6</v>
      </c>
      <c r="G216" s="22">
        <f t="shared" si="68"/>
        <v>8</v>
      </c>
      <c r="H216" s="11">
        <f t="shared" si="65"/>
        <v>11.111111111111111</v>
      </c>
      <c r="I216" s="11">
        <f t="shared" si="65"/>
        <v>19.35483870967742</v>
      </c>
      <c r="J216" s="11">
        <f t="shared" si="65"/>
        <v>16.326530612244898</v>
      </c>
    </row>
    <row r="217" spans="1:10" ht="12" customHeight="1" x14ac:dyDescent="0.25">
      <c r="A217" s="5" t="s">
        <v>135</v>
      </c>
      <c r="B217" s="22">
        <v>1</v>
      </c>
      <c r="C217" s="22">
        <v>1</v>
      </c>
      <c r="D217" s="22">
        <f t="shared" si="67"/>
        <v>2</v>
      </c>
      <c r="E217" s="22">
        <v>0</v>
      </c>
      <c r="F217" s="22">
        <v>0</v>
      </c>
      <c r="G217" s="22">
        <f t="shared" si="68"/>
        <v>0</v>
      </c>
      <c r="H217" s="11">
        <f t="shared" si="65"/>
        <v>0</v>
      </c>
      <c r="I217" s="11">
        <f t="shared" si="65"/>
        <v>0</v>
      </c>
      <c r="J217" s="11">
        <f t="shared" si="65"/>
        <v>0</v>
      </c>
    </row>
    <row r="218" spans="1:10" ht="12" customHeight="1" x14ac:dyDescent="0.25">
      <c r="A218" s="5" t="s">
        <v>136</v>
      </c>
      <c r="B218" s="22">
        <v>10</v>
      </c>
      <c r="C218" s="22">
        <v>8</v>
      </c>
      <c r="D218" s="22">
        <f t="shared" si="67"/>
        <v>18</v>
      </c>
      <c r="E218" s="22">
        <v>4</v>
      </c>
      <c r="F218" s="22">
        <v>5</v>
      </c>
      <c r="G218" s="22">
        <f t="shared" si="68"/>
        <v>9</v>
      </c>
      <c r="H218" s="11">
        <f t="shared" si="65"/>
        <v>40</v>
      </c>
      <c r="I218" s="11">
        <f t="shared" si="65"/>
        <v>62.5</v>
      </c>
      <c r="J218" s="11">
        <f t="shared" si="65"/>
        <v>50</v>
      </c>
    </row>
    <row r="219" spans="1:10" ht="12" customHeight="1" x14ac:dyDescent="0.25">
      <c r="A219" s="5" t="s">
        <v>133</v>
      </c>
      <c r="B219" s="22">
        <v>1</v>
      </c>
      <c r="C219" s="22">
        <v>2</v>
      </c>
      <c r="D219" s="22">
        <f t="shared" si="67"/>
        <v>3</v>
      </c>
      <c r="E219" s="22">
        <v>0</v>
      </c>
      <c r="F219" s="22">
        <v>0</v>
      </c>
      <c r="G219" s="22">
        <f t="shared" si="68"/>
        <v>0</v>
      </c>
      <c r="H219" s="11">
        <f t="shared" si="65"/>
        <v>0</v>
      </c>
      <c r="I219" s="11">
        <f t="shared" si="65"/>
        <v>0</v>
      </c>
      <c r="J219" s="11">
        <f t="shared" si="65"/>
        <v>0</v>
      </c>
    </row>
    <row r="220" spans="1:10" ht="12" customHeight="1" x14ac:dyDescent="0.25">
      <c r="A220" s="5" t="s">
        <v>134</v>
      </c>
      <c r="B220" s="22">
        <v>13</v>
      </c>
      <c r="C220" s="22">
        <v>32</v>
      </c>
      <c r="D220" s="22">
        <f t="shared" si="67"/>
        <v>45</v>
      </c>
      <c r="E220" s="22">
        <v>2</v>
      </c>
      <c r="F220" s="22">
        <v>9</v>
      </c>
      <c r="G220" s="22">
        <f t="shared" si="68"/>
        <v>11</v>
      </c>
      <c r="H220" s="11">
        <f t="shared" si="65"/>
        <v>15.384615384615385</v>
      </c>
      <c r="I220" s="11">
        <f t="shared" si="65"/>
        <v>28.125</v>
      </c>
      <c r="J220" s="11">
        <f t="shared" si="65"/>
        <v>24.444444444444443</v>
      </c>
    </row>
    <row r="221" spans="1:10" ht="12" customHeight="1" x14ac:dyDescent="0.25">
      <c r="A221" s="18" t="s">
        <v>56</v>
      </c>
      <c r="B221" s="3">
        <f t="shared" ref="B221:G221" si="69">SUM(B222:B225)</f>
        <v>23</v>
      </c>
      <c r="C221" s="3">
        <f t="shared" si="69"/>
        <v>50</v>
      </c>
      <c r="D221" s="3">
        <f t="shared" si="69"/>
        <v>73</v>
      </c>
      <c r="E221" s="3">
        <f t="shared" si="69"/>
        <v>9</v>
      </c>
      <c r="F221" s="3">
        <f t="shared" si="69"/>
        <v>24</v>
      </c>
      <c r="G221" s="3">
        <f t="shared" si="69"/>
        <v>33</v>
      </c>
      <c r="H221" s="28">
        <f t="shared" si="65"/>
        <v>39.130434782608695</v>
      </c>
      <c r="I221" s="28">
        <f t="shared" si="65"/>
        <v>48</v>
      </c>
      <c r="J221" s="28">
        <f t="shared" si="65"/>
        <v>45.205479452054789</v>
      </c>
    </row>
    <row r="222" spans="1:10" ht="12" customHeight="1" x14ac:dyDescent="0.25">
      <c r="A222" s="5" t="s">
        <v>132</v>
      </c>
      <c r="B222" s="22">
        <v>7</v>
      </c>
      <c r="C222" s="22">
        <v>4</v>
      </c>
      <c r="D222" s="22">
        <f>+B222+C222</f>
        <v>11</v>
      </c>
      <c r="E222" s="22">
        <v>1</v>
      </c>
      <c r="F222" s="22">
        <v>0</v>
      </c>
      <c r="G222" s="22">
        <f>+E222+F222</f>
        <v>1</v>
      </c>
      <c r="H222" s="11">
        <f t="shared" si="65"/>
        <v>14.285714285714285</v>
      </c>
      <c r="I222" s="11">
        <f t="shared" si="65"/>
        <v>0</v>
      </c>
      <c r="J222" s="11">
        <f t="shared" si="65"/>
        <v>9.0909090909090917</v>
      </c>
    </row>
    <row r="223" spans="1:10" ht="12" customHeight="1" x14ac:dyDescent="0.25">
      <c r="A223" s="5" t="s">
        <v>131</v>
      </c>
      <c r="B223" s="22">
        <v>3</v>
      </c>
      <c r="C223" s="22">
        <v>8</v>
      </c>
      <c r="D223" s="22">
        <f>+B223+C223</f>
        <v>11</v>
      </c>
      <c r="E223" s="22">
        <v>2</v>
      </c>
      <c r="F223" s="22">
        <v>7</v>
      </c>
      <c r="G223" s="22">
        <f>+E223+F223</f>
        <v>9</v>
      </c>
      <c r="H223" s="11">
        <f t="shared" si="65"/>
        <v>66.666666666666657</v>
      </c>
      <c r="I223" s="11">
        <f t="shared" si="65"/>
        <v>87.5</v>
      </c>
      <c r="J223" s="11">
        <f t="shared" si="65"/>
        <v>81.818181818181827</v>
      </c>
    </row>
    <row r="224" spans="1:10" ht="12" customHeight="1" x14ac:dyDescent="0.25">
      <c r="A224" s="5" t="s">
        <v>130</v>
      </c>
      <c r="B224" s="22">
        <v>7</v>
      </c>
      <c r="C224" s="22">
        <v>14</v>
      </c>
      <c r="D224" s="22">
        <f>+B224+C224</f>
        <v>21</v>
      </c>
      <c r="E224" s="22">
        <v>4</v>
      </c>
      <c r="F224" s="22">
        <v>4</v>
      </c>
      <c r="G224" s="22">
        <f>+E224+F224</f>
        <v>8</v>
      </c>
      <c r="H224" s="11">
        <f t="shared" si="65"/>
        <v>57.142857142857139</v>
      </c>
      <c r="I224" s="11">
        <f t="shared" si="65"/>
        <v>28.571428571428569</v>
      </c>
      <c r="J224" s="11">
        <f t="shared" si="65"/>
        <v>38.095238095238095</v>
      </c>
    </row>
    <row r="225" spans="1:10" ht="12" customHeight="1" x14ac:dyDescent="0.25">
      <c r="A225" s="5" t="s">
        <v>129</v>
      </c>
      <c r="B225" s="22">
        <v>6</v>
      </c>
      <c r="C225" s="22">
        <v>24</v>
      </c>
      <c r="D225" s="22">
        <f>+B225+C225</f>
        <v>30</v>
      </c>
      <c r="E225" s="22">
        <v>2</v>
      </c>
      <c r="F225" s="22">
        <v>13</v>
      </c>
      <c r="G225" s="22">
        <f>+E225+F225</f>
        <v>15</v>
      </c>
      <c r="H225" s="11">
        <f t="shared" si="65"/>
        <v>33.333333333333329</v>
      </c>
      <c r="I225" s="11">
        <f t="shared" si="65"/>
        <v>54.166666666666664</v>
      </c>
      <c r="J225" s="11">
        <f t="shared" si="65"/>
        <v>50</v>
      </c>
    </row>
    <row r="226" spans="1:10" ht="12" customHeight="1" x14ac:dyDescent="0.25">
      <c r="A226" s="18" t="s">
        <v>106</v>
      </c>
      <c r="B226" s="3">
        <f t="shared" ref="B226:G226" si="70">SUM(B227:B228)</f>
        <v>20</v>
      </c>
      <c r="C226" s="3">
        <f t="shared" si="70"/>
        <v>66</v>
      </c>
      <c r="D226" s="3">
        <f t="shared" si="70"/>
        <v>86</v>
      </c>
      <c r="E226" s="3">
        <f t="shared" si="70"/>
        <v>11</v>
      </c>
      <c r="F226" s="3">
        <f t="shared" si="70"/>
        <v>48</v>
      </c>
      <c r="G226" s="3">
        <f t="shared" si="70"/>
        <v>59</v>
      </c>
      <c r="H226" s="28">
        <f t="shared" si="65"/>
        <v>55.000000000000007</v>
      </c>
      <c r="I226" s="28">
        <f t="shared" si="65"/>
        <v>72.727272727272734</v>
      </c>
      <c r="J226" s="28">
        <f t="shared" si="65"/>
        <v>68.604651162790702</v>
      </c>
    </row>
    <row r="227" spans="1:10" ht="12" customHeight="1" x14ac:dyDescent="0.25">
      <c r="A227" s="5" t="s">
        <v>124</v>
      </c>
      <c r="B227" s="22">
        <v>8</v>
      </c>
      <c r="C227" s="22">
        <v>15</v>
      </c>
      <c r="D227" s="22">
        <f>+B227+C227</f>
        <v>23</v>
      </c>
      <c r="E227" s="22">
        <v>2</v>
      </c>
      <c r="F227" s="22">
        <v>8</v>
      </c>
      <c r="G227" s="22">
        <f>+E227+F227</f>
        <v>10</v>
      </c>
      <c r="H227" s="11">
        <f t="shared" si="65"/>
        <v>25</v>
      </c>
      <c r="I227" s="11">
        <f t="shared" si="65"/>
        <v>53.333333333333336</v>
      </c>
      <c r="J227" s="11">
        <f t="shared" si="65"/>
        <v>43.478260869565219</v>
      </c>
    </row>
    <row r="228" spans="1:10" ht="12" customHeight="1" x14ac:dyDescent="0.25">
      <c r="A228" s="5" t="s">
        <v>123</v>
      </c>
      <c r="B228" s="22">
        <v>12</v>
      </c>
      <c r="C228" s="22">
        <v>51</v>
      </c>
      <c r="D228" s="22">
        <f>+B228+C228</f>
        <v>63</v>
      </c>
      <c r="E228" s="22">
        <v>9</v>
      </c>
      <c r="F228" s="22">
        <v>40</v>
      </c>
      <c r="G228" s="22">
        <f>+E228+F228</f>
        <v>49</v>
      </c>
      <c r="H228" s="11">
        <f t="shared" si="65"/>
        <v>75</v>
      </c>
      <c r="I228" s="11">
        <f t="shared" si="65"/>
        <v>78.431372549019613</v>
      </c>
      <c r="J228" s="11">
        <f t="shared" si="65"/>
        <v>77.777777777777786</v>
      </c>
    </row>
    <row r="229" spans="1:10" ht="12" customHeight="1" x14ac:dyDescent="0.25">
      <c r="A229" s="18" t="s">
        <v>3</v>
      </c>
      <c r="B229" s="3">
        <f t="shared" ref="B229:G229" si="71">SUM(B230:B233)</f>
        <v>90</v>
      </c>
      <c r="C229" s="3">
        <f t="shared" si="71"/>
        <v>70</v>
      </c>
      <c r="D229" s="3">
        <f t="shared" si="71"/>
        <v>160</v>
      </c>
      <c r="E229" s="3">
        <f t="shared" si="71"/>
        <v>22</v>
      </c>
      <c r="F229" s="3">
        <f t="shared" si="71"/>
        <v>23</v>
      </c>
      <c r="G229" s="3">
        <f t="shared" si="71"/>
        <v>45</v>
      </c>
      <c r="H229" s="28">
        <f t="shared" si="65"/>
        <v>24.444444444444443</v>
      </c>
      <c r="I229" s="28">
        <f t="shared" si="65"/>
        <v>32.857142857142854</v>
      </c>
      <c r="J229" s="28">
        <f t="shared" si="65"/>
        <v>28.125</v>
      </c>
    </row>
    <row r="230" spans="1:10" ht="12" customHeight="1" x14ac:dyDescent="0.25">
      <c r="A230" s="5" t="s">
        <v>204</v>
      </c>
      <c r="B230" s="22">
        <v>21</v>
      </c>
      <c r="C230" s="22">
        <v>18</v>
      </c>
      <c r="D230" s="22">
        <f>+B230+C230</f>
        <v>39</v>
      </c>
      <c r="E230" s="22">
        <v>6</v>
      </c>
      <c r="F230" s="22">
        <v>8</v>
      </c>
      <c r="G230" s="22">
        <f>+E230+F230</f>
        <v>14</v>
      </c>
      <c r="H230" s="11">
        <f t="shared" si="65"/>
        <v>28.571428571428569</v>
      </c>
      <c r="I230" s="11">
        <f t="shared" si="65"/>
        <v>44.444444444444443</v>
      </c>
      <c r="J230" s="11">
        <f t="shared" si="65"/>
        <v>35.897435897435898</v>
      </c>
    </row>
    <row r="231" spans="1:10" ht="12" customHeight="1" x14ac:dyDescent="0.25">
      <c r="A231" s="5" t="s">
        <v>122</v>
      </c>
      <c r="B231" s="22">
        <v>25</v>
      </c>
      <c r="C231" s="22">
        <v>11</v>
      </c>
      <c r="D231" s="22">
        <f>+B231+C231</f>
        <v>36</v>
      </c>
      <c r="E231" s="22">
        <v>4</v>
      </c>
      <c r="F231" s="22">
        <v>4</v>
      </c>
      <c r="G231" s="22">
        <f>+E231+F231</f>
        <v>8</v>
      </c>
      <c r="H231" s="11">
        <f t="shared" si="65"/>
        <v>16</v>
      </c>
      <c r="I231" s="11">
        <f t="shared" si="65"/>
        <v>36.363636363636367</v>
      </c>
      <c r="J231" s="11">
        <f t="shared" si="65"/>
        <v>22.222222222222221</v>
      </c>
    </row>
    <row r="232" spans="1:10" ht="12" customHeight="1" x14ac:dyDescent="0.25">
      <c r="A232" s="5" t="s">
        <v>205</v>
      </c>
      <c r="B232" s="22">
        <v>14</v>
      </c>
      <c r="C232" s="22">
        <v>8</v>
      </c>
      <c r="D232" s="22">
        <f>+B232+C232</f>
        <v>22</v>
      </c>
      <c r="E232" s="22">
        <v>9</v>
      </c>
      <c r="F232" s="22">
        <v>4</v>
      </c>
      <c r="G232" s="22">
        <f>+E232+F232</f>
        <v>13</v>
      </c>
      <c r="H232" s="11">
        <f t="shared" si="65"/>
        <v>64.285714285714292</v>
      </c>
      <c r="I232" s="11">
        <f t="shared" si="65"/>
        <v>50</v>
      </c>
      <c r="J232" s="11">
        <f t="shared" si="65"/>
        <v>59.090909090909093</v>
      </c>
    </row>
    <row r="233" spans="1:10" ht="12" customHeight="1" x14ac:dyDescent="0.25">
      <c r="A233" s="5" t="s">
        <v>121</v>
      </c>
      <c r="B233" s="22">
        <v>30</v>
      </c>
      <c r="C233" s="22">
        <v>33</v>
      </c>
      <c r="D233" s="22">
        <f>+B233+C233</f>
        <v>63</v>
      </c>
      <c r="E233" s="22">
        <v>3</v>
      </c>
      <c r="F233" s="22">
        <v>7</v>
      </c>
      <c r="G233" s="22">
        <f>+E233+F233</f>
        <v>10</v>
      </c>
      <c r="H233" s="11">
        <f t="shared" si="65"/>
        <v>10</v>
      </c>
      <c r="I233" s="11">
        <f t="shared" si="65"/>
        <v>21.212121212121211</v>
      </c>
      <c r="J233" s="11">
        <f t="shared" si="65"/>
        <v>15.873015873015872</v>
      </c>
    </row>
    <row r="234" spans="1:10" ht="12" customHeight="1" x14ac:dyDescent="0.25">
      <c r="A234" s="2" t="s">
        <v>59</v>
      </c>
      <c r="B234" s="26">
        <f t="shared" ref="B234:G234" si="72">B8+B107+B199</f>
        <v>3550</v>
      </c>
      <c r="C234" s="26">
        <f t="shared" si="72"/>
        <v>5281</v>
      </c>
      <c r="D234" s="26">
        <f t="shared" si="72"/>
        <v>8831</v>
      </c>
      <c r="E234" s="26">
        <f t="shared" si="72"/>
        <v>2117</v>
      </c>
      <c r="F234" s="26">
        <f t="shared" si="72"/>
        <v>3535</v>
      </c>
      <c r="G234" s="26">
        <f t="shared" si="72"/>
        <v>5652</v>
      </c>
      <c r="H234" s="26">
        <f t="shared" si="65"/>
        <v>59.633802816901408</v>
      </c>
      <c r="I234" s="26">
        <f t="shared" si="65"/>
        <v>66.938079909108126</v>
      </c>
      <c r="J234" s="26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4" t="s">
        <v>1</v>
      </c>
      <c r="B236" s="4"/>
      <c r="C236" s="4"/>
      <c r="D236" s="4"/>
      <c r="E236" s="1"/>
      <c r="F236" s="1"/>
      <c r="G236" s="1"/>
      <c r="H236" s="1"/>
      <c r="I236" s="1"/>
      <c r="J236" s="4"/>
    </row>
    <row r="237" spans="1:10" x14ac:dyDescent="0.25">
      <c r="A237" s="4"/>
      <c r="B237" s="4"/>
      <c r="C237" s="4"/>
      <c r="D237" s="4"/>
      <c r="E237" s="1"/>
      <c r="F237" s="1"/>
      <c r="G237" s="1"/>
      <c r="H237" s="1"/>
      <c r="I237" s="1"/>
      <c r="J237" s="4"/>
    </row>
    <row r="238" spans="1:10" ht="24" customHeight="1" x14ac:dyDescent="0.25">
      <c r="A238" s="17" t="s">
        <v>213</v>
      </c>
      <c r="B238" s="148" t="s">
        <v>227</v>
      </c>
      <c r="C238" s="148"/>
      <c r="D238" s="148"/>
      <c r="E238" s="148"/>
      <c r="F238" s="148"/>
      <c r="G238" s="148"/>
      <c r="H238" s="148"/>
      <c r="I238" s="148"/>
      <c r="J238" s="148"/>
    </row>
    <row r="239" spans="1:10" x14ac:dyDescent="0.25">
      <c r="A239" s="17" t="s">
        <v>214</v>
      </c>
      <c r="B239" s="148" t="s">
        <v>228</v>
      </c>
      <c r="C239" s="148"/>
      <c r="D239" s="148"/>
      <c r="E239" s="148"/>
      <c r="F239" s="148"/>
      <c r="G239" s="148"/>
      <c r="H239" s="148"/>
      <c r="I239" s="148"/>
      <c r="J239" s="148"/>
    </row>
    <row r="240" spans="1:10" x14ac:dyDescent="0.25">
      <c r="A240" s="4"/>
      <c r="B240" s="148"/>
      <c r="C240" s="148"/>
      <c r="D240" s="148"/>
      <c r="E240" s="148"/>
      <c r="F240" s="148"/>
      <c r="G240" s="148"/>
      <c r="H240" s="148"/>
      <c r="I240" s="148"/>
      <c r="J240" s="148"/>
    </row>
    <row r="241" spans="1:1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149" t="s">
        <v>207</v>
      </c>
      <c r="B242" s="150" t="s">
        <v>215</v>
      </c>
      <c r="C242" s="150"/>
      <c r="D242" s="150"/>
      <c r="E242" s="150"/>
      <c r="F242" s="4"/>
      <c r="G242" s="8"/>
      <c r="H242" s="8"/>
      <c r="I242" s="8"/>
      <c r="J242" s="4"/>
    </row>
    <row r="243" spans="1:10" x14ac:dyDescent="0.25">
      <c r="A243" s="149"/>
      <c r="B243" s="151" t="s">
        <v>216</v>
      </c>
      <c r="C243" s="151"/>
      <c r="D243" s="151"/>
      <c r="E243" s="151"/>
      <c r="F243" s="4"/>
      <c r="G243" s="8"/>
      <c r="H243" s="8"/>
      <c r="I243" s="8"/>
      <c r="J243" s="4"/>
    </row>
    <row r="244" spans="1:10" x14ac:dyDescent="0.25">
      <c r="A244" s="4"/>
      <c r="B244" s="4"/>
      <c r="C244" s="4"/>
      <c r="D244" s="4"/>
      <c r="E244" s="4"/>
      <c r="F244" s="4"/>
      <c r="G244" s="8"/>
      <c r="H244" s="8"/>
      <c r="I244" s="8"/>
      <c r="J244" s="4"/>
    </row>
    <row r="245" spans="1:10" x14ac:dyDescent="0.25">
      <c r="A245" s="4"/>
      <c r="B245" s="4" t="s">
        <v>206</v>
      </c>
      <c r="C245" s="4"/>
      <c r="D245" s="4"/>
      <c r="E245" s="4"/>
      <c r="F245" s="4"/>
      <c r="G245" s="8"/>
      <c r="H245" s="8"/>
      <c r="I245" s="8"/>
      <c r="J245" s="4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4 Acreditados </vt:lpstr>
      <vt:lpstr>27 Egresados y Titulados OK</vt:lpstr>
      <vt:lpstr>'27 Egresados y Titulados OK'!Área_de_impresión</vt:lpstr>
      <vt:lpstr>'4 Acreditados '!Área_de_impresión</vt:lpstr>
      <vt:lpstr>'4 Acreditados 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2025-02-24T19:46:07Z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