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2010C8AD-88FF-4254-8CDB-609423521BF7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23 Dis Bachillerato" sheetId="40047" r:id="rId1"/>
    <sheet name="27 Egresados y Titulados OK" sheetId="39587" state="hidden" r:id="rId2"/>
  </sheets>
  <definedNames>
    <definedName name="a" localSheetId="1">#REF!</definedName>
    <definedName name="a">#REF!</definedName>
    <definedName name="aA" localSheetId="1">#REF!</definedName>
    <definedName name="aA">#REF!</definedName>
    <definedName name="aA0" localSheetId="1">#REF!</definedName>
    <definedName name="aA0">#REF!</definedName>
    <definedName name="ab" localSheetId="1">#REF!</definedName>
    <definedName name="ab">#REF!</definedName>
    <definedName name="aba" localSheetId="1">#REF!</definedName>
    <definedName name="aba">#REF!</definedName>
    <definedName name="adr" localSheetId="1">#REF!</definedName>
    <definedName name="adr">#REF!</definedName>
    <definedName name="ADS">#REF!</definedName>
    <definedName name="adsds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1">#REF!</definedName>
    <definedName name="Años_préstamo">#REF!</definedName>
    <definedName name="_xlnm.Print_Area" localSheetId="0">'23 Dis Bachillerato'!$A$4:$D$39</definedName>
    <definedName name="_xlnm.Print_Area" localSheetId="1">'27 Egresados y Titulados OK'!$A$4:$J$236</definedName>
    <definedName name="as" localSheetId="1">#REF!</definedName>
    <definedName name="as">#REF!</definedName>
    <definedName name="asa" localSheetId="1">#REF!</definedName>
    <definedName name="asa">#REF!</definedName>
    <definedName name="asanchez" localSheetId="1">#REF!</definedName>
    <definedName name="asanchez">#REF!</definedName>
    <definedName name="asasa" localSheetId="1">#REF!</definedName>
    <definedName name="asasa">#REF!</definedName>
    <definedName name="asdasa" localSheetId="1">#REF!</definedName>
    <definedName name="asdasa">#REF!</definedName>
    <definedName name="asdsa" localSheetId="1">#REF!</definedName>
    <definedName name="asdsa">#REF!</definedName>
    <definedName name="asdsa1" localSheetId="1">#REF!</definedName>
    <definedName name="asdsa1">#REF!</definedName>
    <definedName name="_xlnm.Database" localSheetId="1">#REF!</definedName>
    <definedName name="_xlnm.Database">#REF!</definedName>
    <definedName name="Basededatosbb">#REF!</definedName>
    <definedName name="c_canalizacion" localSheetId="1">#REF!</definedName>
    <definedName name="c_canalizacion">#REF!</definedName>
    <definedName name="c_canalizacion_3" localSheetId="1">#REF!</definedName>
    <definedName name="c_canalizacion_3">#REF!</definedName>
    <definedName name="c_canalizacion_4" localSheetId="1">#REF!</definedName>
    <definedName name="c_canalizacion_4">#REF!</definedName>
    <definedName name="c_canalizacion_5" localSheetId="1">#REF!</definedName>
    <definedName name="c_canalizacion_5">#REF!</definedName>
    <definedName name="c_canalizacion1" localSheetId="1">#REF!</definedName>
    <definedName name="c_canalizacion1">#REF!</definedName>
    <definedName name="c_emprendedores_prospecto_NOUN1" localSheetId="1">#REF!</definedName>
    <definedName name="c_emprendedores_prospecto_NOUN1">#REF!</definedName>
    <definedName name="c_emprendedores_prospecto_NOUNI" localSheetId="1">#REF!</definedName>
    <definedName name="c_emprendedores_prospecto_NOUNI">#REF!</definedName>
    <definedName name="c_emprendedores_prospecto_NOUNI_3" localSheetId="1">#REF!</definedName>
    <definedName name="c_emprendedores_prospecto_NOUNI_3">#REF!</definedName>
    <definedName name="c_emprendedores_prospecto_NOUNI_4" localSheetId="1">#REF!</definedName>
    <definedName name="c_emprendedores_prospecto_NOUNI_4">#REF!</definedName>
    <definedName name="c_emprendedores_prospecto_NOUNI_5" localSheetId="1">#REF!</definedName>
    <definedName name="c_emprendedores_prospecto_NOUNI_5">#REF!</definedName>
    <definedName name="c_emprendedores_prospecto_UNI" localSheetId="1">#REF!</definedName>
    <definedName name="c_emprendedores_prospecto_UNI">#REF!</definedName>
    <definedName name="c_emprendedores_prospecto_UNI_3" localSheetId="1">#REF!</definedName>
    <definedName name="c_emprendedores_prospecto_UNI_3">#REF!</definedName>
    <definedName name="c_emprendedores_prospecto_UNI_4" localSheetId="1">#REF!</definedName>
    <definedName name="c_emprendedores_prospecto_UNI_4">#REF!</definedName>
    <definedName name="c_emprendedores_prospecto_UNI_5" localSheetId="1">#REF!</definedName>
    <definedName name="c_emprendedores_prospecto_UNI_5">#REF!</definedName>
    <definedName name="c_emprendedores_prospecto_UNI1" localSheetId="1">#REF!</definedName>
    <definedName name="c_emprendedores_prospecto_UNI1">#REF!</definedName>
    <definedName name="c_empresas_visitadas" localSheetId="1">#REF!</definedName>
    <definedName name="c_empresas_visitadas">#REF!</definedName>
    <definedName name="c_empresas_visitadas_3" localSheetId="1">#REF!</definedName>
    <definedName name="c_empresas_visitadas_3">#REF!</definedName>
    <definedName name="c_empresas_visitadas_4" localSheetId="1">#REF!</definedName>
    <definedName name="c_empresas_visitadas_4">#REF!</definedName>
    <definedName name="c_empresas_visitadas_5" localSheetId="1">#REF!</definedName>
    <definedName name="c_empresas_visitadas_5">#REF!</definedName>
    <definedName name="c_empresas_visitadas1" localSheetId="1">#REF!</definedName>
    <definedName name="c_empresas_visitadas1">#REF!</definedName>
    <definedName name="c_generales" localSheetId="1">#REF!</definedName>
    <definedName name="c_generales">#REF!</definedName>
    <definedName name="c_generales_3" localSheetId="1">#REF!</definedName>
    <definedName name="c_generales_3">#REF!</definedName>
    <definedName name="c_generales_4" localSheetId="1">#REF!</definedName>
    <definedName name="c_generales_4">#REF!</definedName>
    <definedName name="c_generales_5" localSheetId="1">#REF!</definedName>
    <definedName name="c_generales_5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1">#REF!</definedName>
    <definedName name="Datos">#REF!</definedName>
    <definedName name="dd" localSheetId="1">#REF!</definedName>
    <definedName name="dd">#REF!</definedName>
    <definedName name="DE" localSheetId="1">#REF!</definedName>
    <definedName name="DE">#REF!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1">#REF!</definedName>
    <definedName name="drhseleccion">#REF!</definedName>
    <definedName name="e" localSheetId="1">#REF!</definedName>
    <definedName name="e">#REF!</definedName>
    <definedName name="Etiquetados">#REF!</definedName>
    <definedName name="extension" localSheetId="1">#REF!</definedName>
    <definedName name="extension">#REF!</definedName>
    <definedName name="Fecha_de_pago" localSheetId="1">#REF!</definedName>
    <definedName name="Fecha_de_pago">#REF!</definedName>
    <definedName name="ff" localSheetId="1">#REF!</definedName>
    <definedName name="ff">#REF!</definedName>
    <definedName name="Fila_de_encabezado">ROW(#REF!)</definedName>
    <definedName name="HHHHH" localSheetId="1">#REF!</definedName>
    <definedName name="HHHHH">#REF!</definedName>
    <definedName name="hol" localSheetId="1">#REF!</definedName>
    <definedName name="hol">#REF!</definedName>
    <definedName name="hola" localSheetId="1">#REF!</definedName>
    <definedName name="hola">#REF!</definedName>
    <definedName name="holdf" localSheetId="1">#REF!</definedName>
    <definedName name="holdf">#REF!</definedName>
    <definedName name="hoollaaaaa" localSheetId="1">#REF!</definedName>
    <definedName name="hoollaaaaa">#REF!</definedName>
    <definedName name="hshssdgh" localSheetId="1">#REF!</definedName>
    <definedName name="hshssdgh">#REF!</definedName>
    <definedName name="Importe_del_préstamo" localSheetId="1">#REF!</definedName>
    <definedName name="Importe_del_préstamo">#REF!</definedName>
    <definedName name="Impresión_completa" localSheetId="1">#REF!</definedName>
    <definedName name="Impresión_completa">#REF!</definedName>
    <definedName name="INGRESO" localSheetId="1">#REF!</definedName>
    <definedName name="INGRESO">#REF!</definedName>
    <definedName name="Inicio_prestamo" localSheetId="1">#REF!</definedName>
    <definedName name="Inicio_prestamo">#REF!</definedName>
    <definedName name="Int" localSheetId="1">#REF!</definedName>
    <definedName name="Int">#REF!</definedName>
    <definedName name="Int_acum" localSheetId="1">#REF!</definedName>
    <definedName name="Int_acum">#REF!</definedName>
    <definedName name="Interés_total" localSheetId="1">#REF!</definedName>
    <definedName name="Interés_total">#REF!</definedName>
    <definedName name="jkqawsñqol" localSheetId="1">#REF!</definedName>
    <definedName name="jkqawsñqol">#REF!</definedName>
    <definedName name="jksjksñlksñlksñl" localSheetId="1">#REF!</definedName>
    <definedName name="jksjksñlksñlksñl">#REF!</definedName>
    <definedName name="JLKAslkaslk" localSheetId="1">#REF!</definedName>
    <definedName name="JLKAslkaslk">#REF!</definedName>
    <definedName name="jsjsjh" localSheetId="1">#REF!</definedName>
    <definedName name="jsjsjh">#REF!</definedName>
    <definedName name="kauakja" localSheetId="1">#REF!</definedName>
    <definedName name="kauakja">#REF!</definedName>
    <definedName name="kk">#REF!</definedName>
    <definedName name="kljkiski" localSheetId="1">#REF!</definedName>
    <definedName name="kljkiski">#REF!</definedName>
    <definedName name="ksjlkslkslk" localSheetId="1">#REF!</definedName>
    <definedName name="ksjlkslkslk">#REF!</definedName>
    <definedName name="liz" localSheetId="1">#REF!</definedName>
    <definedName name="liz">#REF!</definedName>
    <definedName name="lkñlññ" localSheetId="1">#REF!</definedName>
    <definedName name="lkñlññ">#REF!</definedName>
    <definedName name="lkñpñ" localSheetId="1">#REF!</definedName>
    <definedName name="lkñpñ">#REF!</definedName>
    <definedName name="lkplp" localSheetId="1">#REF!</definedName>
    <definedName name="lkplp">#REF!</definedName>
    <definedName name="lkslksdksdlk" localSheetId="1">#REF!</definedName>
    <definedName name="lkslksdksdlk">#REF!</definedName>
    <definedName name="lkslkskslk" localSheetId="1">#REF!</definedName>
    <definedName name="lkslkskslk">#REF!</definedName>
    <definedName name="llll" localSheetId="1">#REF!</definedName>
    <definedName name="llll">#REF!</definedName>
    <definedName name="llsikms" localSheetId="1">#REF!</definedName>
    <definedName name="llsikms">#REF!</definedName>
    <definedName name="lolol" localSheetId="1">#REF!</definedName>
    <definedName name="lolol">#REF!</definedName>
    <definedName name="lucia15" localSheetId="1">#REF!</definedName>
    <definedName name="lucia15">#REF!</definedName>
    <definedName name="lucia155" localSheetId="1">#REF!</definedName>
    <definedName name="lucia155">#REF!</definedName>
    <definedName name="manej" localSheetId="1">#REF!</definedName>
    <definedName name="manej">#REF!</definedName>
    <definedName name="MATRICULA" localSheetId="1">#REF!</definedName>
    <definedName name="MATRICULA">#REF!</definedName>
    <definedName name="MATRÍCULA" localSheetId="1">#REF!</definedName>
    <definedName name="MATRÍCULA">#REF!</definedName>
    <definedName name="MATRICULAINCORP" localSheetId="1">#REF!</definedName>
    <definedName name="MATRICULAINCORP">#REF!</definedName>
    <definedName name="naaaa" localSheetId="1">#REF!</definedName>
    <definedName name="naaaa">#REF!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1">#REF!</definedName>
    <definedName name="njuju">#REF!</definedName>
    <definedName name="no" localSheetId="1">#REF!</definedName>
    <definedName name="no">#REF!</definedName>
    <definedName name="nooo" localSheetId="1">#REF!</definedName>
    <definedName name="nooo">#REF!</definedName>
    <definedName name="Núm_de_pago" localSheetId="1">#REF!</definedName>
    <definedName name="Núm_de_pago">#REF!</definedName>
    <definedName name="Núm_pagos_al_año" localSheetId="1">#REF!</definedName>
    <definedName name="Núm_pagos_al_año">#REF!</definedName>
    <definedName name="Número_de_pagos" localSheetId="1">MATCH(0.01,'27 Egresados y Titulados OK'!Saldo_final,-1)+1</definedName>
    <definedName name="Número_de_pagos">MATCH(0.01,Saldo_final,-1)+1</definedName>
    <definedName name="ñloolo" localSheetId="1">#REF!</definedName>
    <definedName name="ñloolo">#REF!</definedName>
    <definedName name="ñlsdlkdklk" localSheetId="1">#REF!</definedName>
    <definedName name="ñlsdlkdklk">#REF!</definedName>
    <definedName name="ñp.pñ" localSheetId="1">#REF!</definedName>
    <definedName name="ñp.pñ">#REF!</definedName>
    <definedName name="ñploi" localSheetId="1">#REF!</definedName>
    <definedName name="ñploi">#REF!</definedName>
    <definedName name="ñplol" localSheetId="1">#REF!</definedName>
    <definedName name="ñplol">#REF!</definedName>
    <definedName name="ñpñññ" localSheetId="1">#REF!</definedName>
    <definedName name="ñpñññ">#REF!</definedName>
    <definedName name="okiht" localSheetId="1">#REF!</definedName>
    <definedName name="okiht">#REF!</definedName>
    <definedName name="olortrt" localSheetId="1">#REF!</definedName>
    <definedName name="olortrt">#REF!</definedName>
    <definedName name="ooooo" localSheetId="1">#REF!</definedName>
    <definedName name="ooooo">#REF!</definedName>
    <definedName name="P">#N/A</definedName>
    <definedName name="Pago_adicional" localSheetId="1">#REF!</definedName>
    <definedName name="Pago_adicional">#REF!</definedName>
    <definedName name="Pago_mensual_programado" localSheetId="1">#REF!</definedName>
    <definedName name="Pago_mensual_programado">#REF!</definedName>
    <definedName name="Pago_progr" localSheetId="1">#REF!</definedName>
    <definedName name="Pago_progr">#REF!</definedName>
    <definedName name="Pago_total" localSheetId="1">#REF!</definedName>
    <definedName name="Pago_total">#REF!</definedName>
    <definedName name="Pagos_adicionales_programados" localSheetId="1">#REF!</definedName>
    <definedName name="Pagos_adicionales_programados">#REF!</definedName>
    <definedName name="PIFI" localSheetId="1">#REF!</definedName>
    <definedName name="PIFI">#REF!</definedName>
    <definedName name="PIFIEMS" localSheetId="1">#REF!</definedName>
    <definedName name="PIFIEMS">#REF!</definedName>
    <definedName name="planeacion" localSheetId="1">#REF!</definedName>
    <definedName name="planeacion">#REF!</definedName>
    <definedName name="pñpolkoi" localSheetId="1">#REF!</definedName>
    <definedName name="pñpolkoi">#REF!</definedName>
    <definedName name="propuest">#REF!</definedName>
    <definedName name="prouesta">#REF!</definedName>
    <definedName name="prueba_albergados2" localSheetId="1">#REF!</definedName>
    <definedName name="prueba_albergados2">#REF!</definedName>
    <definedName name="prueba_albergados2_3" localSheetId="1">#REF!</definedName>
    <definedName name="prueba_albergados2_3">#REF!</definedName>
    <definedName name="prueba_albergados2_4" localSheetId="1">#REF!</definedName>
    <definedName name="prueba_albergados2_4">#REF!</definedName>
    <definedName name="prueba_albergados2_5" localSheetId="1">#REF!</definedName>
    <definedName name="prueba_albergados2_5">#REF!</definedName>
    <definedName name="pyrbum" localSheetId="1">#REF!</definedName>
    <definedName name="pyrbum">#REF!</definedName>
    <definedName name="quir" localSheetId="1">#REF!</definedName>
    <definedName name="quir">#REF!</definedName>
    <definedName name="reprobacion" localSheetId="1">#REF!</definedName>
    <definedName name="reprobacion">#REF!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1">#REF!</definedName>
    <definedName name="rewfg">#REF!</definedName>
    <definedName name="Saldo_final" localSheetId="1">#REF!</definedName>
    <definedName name="Saldo_final">#REF!</definedName>
    <definedName name="Saldo_inicial" localSheetId="1">#REF!</definedName>
    <definedName name="Saldo_inicial">#REF!</definedName>
    <definedName name="sdas" localSheetId="1">#REF!</definedName>
    <definedName name="sdas">#REF!</definedName>
    <definedName name="sdlfl" localSheetId="1">#REF!</definedName>
    <definedName name="sdlfl">#REF!</definedName>
    <definedName name="seded" localSheetId="1">#REF!</definedName>
    <definedName name="seded">#REF!</definedName>
    <definedName name="semnacional">#REF!</definedName>
    <definedName name="siiiii" localSheetId="1">#REF!</definedName>
    <definedName name="siiiii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1">#REF!</definedName>
    <definedName name="sssss">#REF!</definedName>
    <definedName name="Tasa_de_interés" localSheetId="1">#REF!</definedName>
    <definedName name="Tasa_de_interés">#REF!</definedName>
    <definedName name="Tasa_de_interés_programada" localSheetId="1">#REF!</definedName>
    <definedName name="Tasa_de_interés_programada">#REF!</definedName>
    <definedName name="Título_a_imprimir" localSheetId="1">#REF!</definedName>
    <definedName name="Título_a_imprimir">#REF!</definedName>
    <definedName name="Tìtulos_a_imprimir" localSheetId="1">#REF!</definedName>
    <definedName name="Tìtulos_a_imprimir">#REF!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1">#REF!</definedName>
    <definedName name="verinv2">#REF!</definedName>
    <definedName name="wwww" localSheetId="1">#REF!</definedName>
    <definedName name="wwww">#REF!</definedName>
    <definedName name="wwwww" localSheetId="1">#REF!</definedName>
    <definedName name="wwwww">#REF!</definedName>
    <definedName name="Z_5A401497_67FB_4794_8027_33417226C0D8_.wvu.PrintArea" localSheetId="0" hidden="1">'23 Dis Bachillerato'!$A$3:$D$38</definedName>
    <definedName name="Z_C33438F8_5C83_49E6_95E7_3E9114ADD6F1_.wvu.PrintArea" localSheetId="0" hidden="1">'23 Dis Bachillerato'!$A$3:$D$38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<sst xmlns="http://schemas.openxmlformats.org/spreadsheetml/2006/main" count="288" uniqueCount="176">
  <si>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</si>
  <si>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</si>
  <si>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</si>
  <si>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</si>
  <si>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</si>
  <si>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</si>
  <si>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</si>
  <si>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</si>
  <si>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</si>
  <si>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</si>
  <si>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</si>
  <si>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</si>
  <si>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</si>
  <si>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</si>
  <si>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</si>
  <si>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</si>
  <si>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</si>
  <si>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</si>
  <si>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</si>
  <si>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</si>
  <si>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</si>
  <si>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</si>
  <si>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</si>
  <si>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</si>
  <si>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</si>
  <si>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</si>
  <si>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</si>
  <si>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</si>
  <si>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</si>
  <si>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</si>
  <si>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</si>
  <si>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</si>
  <si>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</si>
  <si>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</si>
  <si>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</si>
  <si>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</si>
  <si>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</si>
  <si>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</si>
  <si>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</si>
  <si>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</si>
  <si>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</si>
  <si>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Sor Juana Inés de la Cruz</t>
  </si>
  <si>
    <t>Lic. Adolfo López Mateos</t>
  </si>
  <si>
    <t>Ignacio Ramírez Calzada</t>
  </si>
  <si>
    <t>Dr. Pablo González Casanova</t>
  </si>
  <si>
    <t>Dr. Ángel Ma. Garibay Kintana</t>
  </si>
  <si>
    <t>Cuauhtémoc</t>
  </si>
  <si>
    <t>Plantel de la Escuela Preparatoria</t>
  </si>
  <si>
    <t>Total / Promedio</t>
  </si>
  <si>
    <t>Bachillerato a distancia</t>
  </si>
  <si>
    <t>Espacio académico / Programa educativo</t>
  </si>
  <si>
    <t>H</t>
  </si>
  <si>
    <t>M</t>
  </si>
  <si>
    <t>Tejupilco</t>
  </si>
  <si>
    <t>Bachillerato universitario</t>
  </si>
  <si>
    <t>T</t>
  </si>
  <si>
    <t>Índice de titulación global</t>
  </si>
  <si>
    <t>Isidro Fabela Alfaro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</si>
  <si>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</si>
  <si>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</si>
  <si>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</si>
  <si>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</si>
  <si>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</si>
  <si>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</si>
  <si>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</si>
  <si>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</si>
  <si>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</si>
  <si>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</si>
  <si>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</si>
  <si>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</si>
  <si>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</si>
  <si>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</si>
  <si>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</si>
  <si>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</si>
  <si>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</si>
  <si>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</si>
  <si>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</si>
  <si>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</si>
  <si>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</si>
  <si>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</si>
  <si>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</si>
  <si>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</si>
  <si>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</si>
  <si>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</si>
  <si>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</si>
  <si>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</si>
  <si>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</si>
  <si>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</si>
  <si>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</si>
  <si>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</si>
  <si>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</si>
  <si>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</si>
  <si>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</si>
  <si>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</si>
  <si>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</si>
  <si>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</si>
  <si>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</si>
  <si>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</si>
  <si>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</si>
  <si>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</si>
  <si>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</si>
  <si>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</si>
  <si>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</si>
  <si>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</si>
  <si>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</si>
  <si>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</si>
  <si>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</si>
  <si>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</si>
  <si>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</si>
  <si>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</si>
  <si>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</si>
  <si>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</si>
  <si>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</si>
  <si>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</si>
  <si>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</si>
  <si>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</si>
  <si>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</si>
  <si>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</si>
  <si>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</si>
  <si>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</si>
  <si>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</si>
  <si>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</si>
  <si>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</si>
  <si>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</si>
  <si>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</si>
  <si>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</si>
  <si>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</si>
  <si>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</si>
  <si>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</si>
  <si>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</si>
  <si>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</si>
  <si>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</si>
  <si>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</si>
  <si>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</si>
  <si>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</si>
  <si>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</si>
  <si>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</si>
  <si>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</si>
  <si>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</si>
  <si>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</si>
  <si>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</si>
  <si>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</si>
  <si>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</si>
  <si>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</si>
  <si>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</si>
  <si>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</si>
  <si>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</si>
  <si>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Presencial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</si>
  <si>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</si>
  <si>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</si>
  <si>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</si>
  <si>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</si>
  <si>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</si>
  <si>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</si>
  <si>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</si>
  <si>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</si>
  <si>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</si>
  <si>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Mtro. José Ignacio Pichardo Pagaza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</si>
  <si>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</si>
  <si>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</si>
  <si>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</si>
  <si>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</si>
  <si>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</si>
  <si>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</si>
  <si>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</si>
  <si>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</si>
  <si>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</si>
  <si>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</si>
  <si>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</si>
  <si>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</si>
  <si>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Mixta</t>
  </si>
  <si>
    <t>Dirección de Educación Continua y Digital</t>
  </si>
  <si>
    <t>Fuente: Secretaría de Docencia, UAEMEX.</t>
  </si>
  <si>
    <t>Secretaría de Planeación y Desarrollo Institucional, UAEMEX.</t>
  </si>
  <si>
    <t>Alumnado de bachillerato con discapacidad 2024-2025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</si>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</sst>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5" formatCode="##\ ###\ ##0"/>
    <numFmt numFmtId="176" formatCode="0.0%"/>
    <numFmt numFmtId="177" formatCode="#\ ###\ ##0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/>
      <bottom style="thin">
        <color rgb="FF287271"/>
      </bottom>
      <diagonal/>
    </border>
    <border>
      <left style="thin">
        <color theme="0"/>
      </left>
      <right/>
      <top/>
      <bottom style="thin">
        <color rgb="FF287271"/>
      </bottom>
      <diagonal/>
    </border>
    <border>
      <left/>
      <right style="thin">
        <color theme="0"/>
      </right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rgb="FF287271"/>
      </top>
      <bottom/>
      <diagonal/>
    </border>
    <border>
      <left style="thin">
        <color theme="0"/>
      </left>
      <right/>
      <top style="thin">
        <color rgb="FF287271"/>
      </top>
      <bottom/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6" borderId="12" applyNumberFormat="0" applyAlignment="0" applyProtection="0"/>
    <xf numFmtId="0" fontId="52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7" borderId="12" applyNumberFormat="0" applyAlignment="0" applyProtection="0"/>
    <xf numFmtId="0" fontId="53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3" applyNumberFormat="0" applyFont="0" applyAlignment="0" applyProtection="0"/>
    <xf numFmtId="0" fontId="51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75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172" fontId="12" fillId="0" borderId="0" xfId="646" applyNumberFormat="1" applyFont="1"/>
    <xf numFmtId="0" fontId="12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176" fontId="12" fillId="0" borderId="0" xfId="1268" applyNumberFormat="1" applyFont="1" applyBorder="1"/>
    <xf numFmtId="3" fontId="13" fillId="0" borderId="0" xfId="646" applyNumberFormat="1" applyFont="1" applyAlignment="1">
      <alignment horizontal="right" indent="1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46" applyFont="1" applyAlignment="1">
      <alignment horizontal="left" indent="4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9" fillId="29" borderId="0" xfId="394" applyFont="1" applyFill="1"/>
    <xf numFmtId="0" fontId="59" fillId="29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0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1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1" borderId="18" xfId="647" applyNumberFormat="1" applyFont="1" applyFill="1" applyBorder="1" applyAlignment="1">
      <alignment horizontal="right" vertical="center"/>
    </xf>
    <xf numFmtId="0" fontId="34" fillId="31" borderId="19" xfId="647" applyFont="1" applyFill="1" applyBorder="1" applyAlignment="1">
      <alignment horizontal="center" vertical="center"/>
    </xf>
    <xf numFmtId="165" fontId="13" fillId="32" borderId="16" xfId="647" applyNumberFormat="1" applyFont="1" applyFill="1" applyBorder="1" applyAlignment="1">
      <alignment horizontal="right" vertical="center"/>
    </xf>
    <xf numFmtId="172" fontId="12" fillId="22" borderId="20" xfId="646" applyNumberFormat="1" applyFont="1" applyFill="1" applyBorder="1" applyAlignment="1">
      <alignment horizontal="right" vertical="center"/>
    </xf>
    <xf numFmtId="172" fontId="13" fillId="35" borderId="21" xfId="646" applyNumberFormat="1" applyFont="1" applyFill="1" applyBorder="1" applyAlignment="1">
      <alignment horizontal="right" vertical="center"/>
    </xf>
    <xf numFmtId="172" fontId="12" fillId="22" borderId="22" xfId="646" applyNumberFormat="1" applyFont="1" applyFill="1" applyBorder="1" applyAlignment="1">
      <alignment horizontal="right" vertical="center"/>
    </xf>
    <xf numFmtId="175" fontId="34" fillId="33" borderId="23" xfId="646" applyNumberFormat="1" applyFont="1" applyFill="1" applyBorder="1" applyAlignment="1">
      <alignment horizontal="right" vertical="center"/>
    </xf>
    <xf numFmtId="177" fontId="13" fillId="34" borderId="20" xfId="646" applyNumberFormat="1" applyFont="1" applyFill="1" applyBorder="1" applyAlignment="1">
      <alignment vertical="center"/>
    </xf>
    <xf numFmtId="0" fontId="12" fillId="22" borderId="20" xfId="646" applyFont="1" applyFill="1" applyBorder="1" applyAlignment="1">
      <alignment horizontal="left" vertical="center" indent="2"/>
    </xf>
    <xf numFmtId="0" fontId="13" fillId="34" borderId="20" xfId="646" applyFont="1" applyFill="1" applyBorder="1" applyAlignment="1">
      <alignment horizontal="left" vertical="center" wrapText="1"/>
    </xf>
    <xf numFmtId="0" fontId="12" fillId="22" borderId="22" xfId="646" applyFont="1" applyFill="1" applyBorder="1" applyAlignment="1">
      <alignment horizontal="left" vertical="center" indent="1"/>
    </xf>
    <xf numFmtId="0" fontId="13" fillId="34" borderId="21" xfId="646" applyFont="1" applyFill="1" applyBorder="1" applyAlignment="1">
      <alignment horizontal="left" vertical="center"/>
    </xf>
    <xf numFmtId="177" fontId="13" fillId="34" borderId="21" xfId="646" applyNumberFormat="1" applyFont="1" applyFill="1" applyBorder="1" applyAlignment="1">
      <alignment vertical="center"/>
    </xf>
    <xf numFmtId="0" fontId="13" fillId="35" borderId="21" xfId="646" applyFont="1" applyFill="1" applyBorder="1" applyAlignment="1">
      <alignment horizontal="left" vertical="center" indent="1"/>
    </xf>
    <xf numFmtId="0" fontId="13" fillId="0" borderId="0" xfId="646" applyFont="1" applyAlignment="1">
      <alignment horizontal="left" vertical="center" indent="1"/>
    </xf>
    <xf numFmtId="175" fontId="12" fillId="0" borderId="0" xfId="646" applyNumberFormat="1" applyFont="1"/>
    <xf numFmtId="3" fontId="36" fillId="0" borderId="0" xfId="646" applyNumberFormat="1" applyFont="1" applyAlignment="1">
      <alignment horizontal="right" vertical="center" indent="2"/>
    </xf>
    <xf numFmtId="0" fontId="13" fillId="0" borderId="0" xfId="646" applyFont="1" applyAlignment="1">
      <alignment horizontal="center"/>
    </xf>
    <xf numFmtId="0" fontId="34" fillId="33" borderId="25" xfId="646" applyFont="1" applyFill="1" applyBorder="1" applyAlignment="1">
      <alignment horizontal="center" vertical="center"/>
    </xf>
    <xf numFmtId="0" fontId="58" fillId="0" borderId="0" xfId="394" applyFont="1" applyFill="1"/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/>
    <xf numFmtId="0" fontId="58" fillId="0" borderId="0" xfId="394" applyFont="1" applyFill="1" applyAlignment="1">
      <alignment wrapText="1"/>
    </xf>
    <xf numFmtId="1" fontId="36" fillId="0" borderId="0" xfId="646" applyNumberFormat="1" applyFont="1" applyFill="1" applyAlignment="1">
      <alignment horizontal="left" vertical="justify"/>
    </xf>
    <xf numFmtId="1" fontId="36" fillId="0" borderId="0" xfId="646" applyNumberFormat="1" applyFont="1" applyFill="1" applyAlignment="1">
      <alignment horizontal="center" vertical="justify"/>
    </xf>
    <xf numFmtId="0" fontId="61" fillId="0" borderId="0" xfId="394" applyFont="1" applyFill="1" applyAlignment="1">
      <alignment wrapText="1"/>
    </xf>
    <xf numFmtId="0" fontId="13" fillId="0" borderId="0" xfId="646" applyFont="1" applyAlignment="1">
      <alignment horizontal="center" vertical="center"/>
    </xf>
    <xf numFmtId="0" fontId="34" fillId="33" borderId="26" xfId="646" applyFont="1" applyFill="1" applyBorder="1" applyAlignment="1">
      <alignment horizontal="center" vertical="center"/>
    </xf>
    <xf numFmtId="0" fontId="34" fillId="33" borderId="28" xfId="646" applyFont="1" applyFill="1" applyBorder="1" applyAlignment="1">
      <alignment horizontal="center" vertical="center"/>
    </xf>
    <xf numFmtId="0" fontId="34" fillId="33" borderId="29" xfId="646" applyFont="1" applyFill="1" applyBorder="1" applyAlignment="1">
      <alignment horizontal="center" vertical="center"/>
    </xf>
    <xf numFmtId="0" fontId="34" fillId="33" borderId="30" xfId="646" applyFont="1" applyFill="1" applyBorder="1" applyAlignment="1">
      <alignment horizontal="center" vertical="center"/>
    </xf>
    <xf numFmtId="0" fontId="34" fillId="33" borderId="27" xfId="646" applyFont="1" applyFill="1" applyBorder="1" applyAlignment="1">
      <alignment horizontal="center" vertical="center" wrapText="1"/>
    </xf>
    <xf numFmtId="0" fontId="34" fillId="33" borderId="31" xfId="646" applyFont="1" applyFill="1" applyBorder="1" applyAlignment="1">
      <alignment horizontal="center" vertical="center" wrapText="1"/>
    </xf>
    <xf numFmtId="0" fontId="12" fillId="30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6" borderId="0" xfId="647" applyFont="1" applyFill="1" applyAlignment="1">
      <alignment horizontal="center" vertical="center"/>
    </xf>
    <xf numFmtId="0" fontId="60" fillId="31" borderId="32" xfId="647" applyFont="1" applyFill="1" applyBorder="1" applyAlignment="1">
      <alignment horizontal="center" vertical="center"/>
    </xf>
    <xf numFmtId="0" fontId="60" fillId="31" borderId="33" xfId="647" applyFont="1" applyFill="1" applyBorder="1" applyAlignment="1">
      <alignment horizontal="center" vertical="center"/>
    </xf>
    <xf numFmtId="0" fontId="60" fillId="31" borderId="24" xfId="647" applyFont="1" applyFill="1" applyBorder="1" applyAlignment="1">
      <alignment horizontal="center" vertical="center" wrapText="1"/>
    </xf>
    <xf numFmtId="0" fontId="60" fillId="31" borderId="34" xfId="647" applyFont="1" applyFill="1" applyBorder="1" applyAlignment="1">
      <alignment horizontal="center" vertical="center" wrapText="1"/>
    </xf>
    <xf numFmtId="0" fontId="60" fillId="31" borderId="35" xfId="647" applyFont="1" applyFill="1" applyBorder="1" applyAlignment="1">
      <alignment horizontal="center" vertical="center" wrapText="1"/>
    </xf>
    <xf numFmtId="0" fontId="60" fillId="31" borderId="36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05450-EF02-4989-9B7F-B75A668DD4D8}">
  <sheetPr>
    <tabColor theme="9" tint="-0.499984740745262"/>
    <pageSetUpPr fitToPage="1"/>
  </sheetPr>
  <dimension ref="A1:M42"/>
  <sheetViews>
    <sheetView showGridLines="0" showZeros="0" tabSelected="1" zoomScaleNormal="100" zoomScaleSheetLayoutView="100" workbookViewId="0">
      <selection sqref="A1:M1"/>
    </sheetView>
  </sheetViews>
  <sheetFormatPr baseColWidth="10" defaultRowHeight="14.25" customHeight="1" x14ac:dyDescent="0.2"/>
  <cols>
    <col min="1" max="1" width="41.85546875" style="5" customWidth="1"/>
    <col min="2" max="3" width="7.42578125" style="5" customWidth="1"/>
    <col min="4" max="4" width="7.42578125" style="3" customWidth="1"/>
    <col min="5" max="16384" width="11.42578125" style="5"/>
  </cols>
  <sheetData>
    <row r="1" spans="1:13" s="50" customFormat="1" ht="12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51" customFormat="1" ht="12" x14ac:dyDescent="0.2">
      <c r="A2" s="49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s="52" customFormat="1" ht="12" x14ac:dyDescent="0.2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s="47" customFormat="1" ht="12" customHeight="1" x14ac:dyDescent="0.2">
      <c r="A4" s="57" t="s">
        <v>174</v>
      </c>
      <c r="B4" s="57"/>
      <c r="C4" s="57"/>
      <c r="D4" s="57"/>
    </row>
    <row r="5" spans="1:13" ht="12" customHeight="1" x14ac:dyDescent="0.2"/>
    <row r="6" spans="1:13" ht="12" customHeight="1" x14ac:dyDescent="0.2">
      <c r="A6" s="58" t="s">
        <v>54</v>
      </c>
      <c r="B6" s="60" t="s">
        <v>51</v>
      </c>
      <c r="C6" s="60" t="s">
        <v>52</v>
      </c>
      <c r="D6" s="62" t="s">
        <v>0</v>
      </c>
    </row>
    <row r="7" spans="1:13" ht="12" customHeight="1" x14ac:dyDescent="0.2">
      <c r="A7" s="59"/>
      <c r="B7" s="61"/>
      <c r="C7" s="61"/>
      <c r="D7" s="63"/>
    </row>
    <row r="8" spans="1:13" ht="12" customHeight="1" x14ac:dyDescent="0.2">
      <c r="A8" s="41" t="s">
        <v>47</v>
      </c>
      <c r="B8" s="42">
        <v>586</v>
      </c>
      <c r="C8" s="42">
        <v>923</v>
      </c>
      <c r="D8" s="42">
        <v>1509</v>
      </c>
    </row>
    <row r="9" spans="1:13" ht="12" customHeight="1" x14ac:dyDescent="0.2">
      <c r="A9" s="43" t="s">
        <v>46</v>
      </c>
      <c r="B9" s="34">
        <v>78</v>
      </c>
      <c r="C9" s="34">
        <v>120</v>
      </c>
      <c r="D9" s="34">
        <v>198</v>
      </c>
      <c r="E9" s="7"/>
    </row>
    <row r="10" spans="1:13" ht="12" customHeight="1" x14ac:dyDescent="0.2">
      <c r="A10" s="38" t="s">
        <v>170</v>
      </c>
      <c r="B10" s="33">
        <v>78</v>
      </c>
      <c r="C10" s="33">
        <v>120</v>
      </c>
      <c r="D10" s="33">
        <v>198</v>
      </c>
      <c r="E10" s="7"/>
    </row>
    <row r="11" spans="1:13" ht="12" customHeight="1" x14ac:dyDescent="0.2">
      <c r="A11" s="43" t="s">
        <v>45</v>
      </c>
      <c r="B11" s="34">
        <v>57</v>
      </c>
      <c r="C11" s="34">
        <v>93</v>
      </c>
      <c r="D11" s="34">
        <v>150</v>
      </c>
      <c r="E11" s="7"/>
    </row>
    <row r="12" spans="1:13" ht="12" customHeight="1" x14ac:dyDescent="0.2">
      <c r="A12" s="38" t="s">
        <v>147</v>
      </c>
      <c r="B12" s="33">
        <v>25</v>
      </c>
      <c r="C12" s="33">
        <v>47</v>
      </c>
      <c r="D12" s="33">
        <v>72</v>
      </c>
      <c r="E12" s="7"/>
      <c r="F12" s="4"/>
    </row>
    <row r="13" spans="1:13" ht="12" customHeight="1" x14ac:dyDescent="0.2">
      <c r="A13" s="38" t="s">
        <v>170</v>
      </c>
      <c r="B13" s="33">
        <v>32</v>
      </c>
      <c r="C13" s="33">
        <v>46</v>
      </c>
      <c r="D13" s="33">
        <v>78</v>
      </c>
      <c r="E13" s="7"/>
      <c r="F13" s="4"/>
    </row>
    <row r="14" spans="1:13" ht="12" customHeight="1" x14ac:dyDescent="0.2">
      <c r="A14" s="43" t="s">
        <v>44</v>
      </c>
      <c r="B14" s="34">
        <v>39</v>
      </c>
      <c r="C14" s="34">
        <v>59</v>
      </c>
      <c r="D14" s="34">
        <v>98</v>
      </c>
      <c r="E14" s="7"/>
    </row>
    <row r="15" spans="1:13" ht="12" customHeight="1" x14ac:dyDescent="0.2">
      <c r="A15" s="38" t="s">
        <v>147</v>
      </c>
      <c r="B15" s="33">
        <v>1</v>
      </c>
      <c r="C15" s="33">
        <v>0</v>
      </c>
      <c r="D15" s="33">
        <v>1</v>
      </c>
      <c r="E15" s="7"/>
    </row>
    <row r="16" spans="1:13" ht="12" customHeight="1" x14ac:dyDescent="0.2">
      <c r="A16" s="38" t="s">
        <v>170</v>
      </c>
      <c r="B16" s="33">
        <v>38</v>
      </c>
      <c r="C16" s="33">
        <v>59</v>
      </c>
      <c r="D16" s="33">
        <v>97</v>
      </c>
      <c r="E16" s="7"/>
    </row>
    <row r="17" spans="1:6" ht="12" customHeight="1" x14ac:dyDescent="0.2">
      <c r="A17" s="43" t="s">
        <v>43</v>
      </c>
      <c r="B17" s="34">
        <v>46</v>
      </c>
      <c r="C17" s="34">
        <v>61</v>
      </c>
      <c r="D17" s="34">
        <v>107</v>
      </c>
      <c r="E17" s="7"/>
    </row>
    <row r="18" spans="1:6" ht="12" customHeight="1" x14ac:dyDescent="0.2">
      <c r="A18" s="38" t="s">
        <v>147</v>
      </c>
      <c r="B18" s="33">
        <v>24</v>
      </c>
      <c r="C18" s="33">
        <v>31</v>
      </c>
      <c r="D18" s="33">
        <v>55</v>
      </c>
      <c r="E18" s="4"/>
      <c r="F18" s="4"/>
    </row>
    <row r="19" spans="1:6" ht="12" customHeight="1" x14ac:dyDescent="0.2">
      <c r="A19" s="38" t="s">
        <v>170</v>
      </c>
      <c r="B19" s="33">
        <v>22</v>
      </c>
      <c r="C19" s="33">
        <v>30</v>
      </c>
      <c r="D19" s="33">
        <v>52</v>
      </c>
      <c r="E19" s="4"/>
      <c r="F19" s="4"/>
    </row>
    <row r="20" spans="1:6" ht="12" customHeight="1" x14ac:dyDescent="0.2">
      <c r="A20" s="43" t="s">
        <v>57</v>
      </c>
      <c r="B20" s="34">
        <v>73</v>
      </c>
      <c r="C20" s="34">
        <v>152</v>
      </c>
      <c r="D20" s="34">
        <v>225</v>
      </c>
    </row>
    <row r="21" spans="1:6" ht="12" customHeight="1" x14ac:dyDescent="0.2">
      <c r="A21" s="38" t="s">
        <v>170</v>
      </c>
      <c r="B21" s="33">
        <v>73</v>
      </c>
      <c r="C21" s="33">
        <v>152</v>
      </c>
      <c r="D21" s="33">
        <v>225</v>
      </c>
    </row>
    <row r="22" spans="1:6" ht="12" customHeight="1" x14ac:dyDescent="0.2">
      <c r="A22" s="43" t="s">
        <v>42</v>
      </c>
      <c r="B22" s="34">
        <v>87</v>
      </c>
      <c r="C22" s="34">
        <v>136</v>
      </c>
      <c r="D22" s="34">
        <v>223</v>
      </c>
    </row>
    <row r="23" spans="1:6" ht="12" customHeight="1" x14ac:dyDescent="0.2">
      <c r="A23" s="38" t="s">
        <v>170</v>
      </c>
      <c r="B23" s="33">
        <v>87</v>
      </c>
      <c r="C23" s="33">
        <v>136</v>
      </c>
      <c r="D23" s="33">
        <v>223</v>
      </c>
    </row>
    <row r="24" spans="1:6" ht="12" customHeight="1" x14ac:dyDescent="0.2">
      <c r="A24" s="43" t="s">
        <v>157</v>
      </c>
      <c r="B24" s="34">
        <v>2</v>
      </c>
      <c r="C24" s="34">
        <v>7</v>
      </c>
      <c r="D24" s="34">
        <v>9</v>
      </c>
    </row>
    <row r="25" spans="1:6" ht="12" customHeight="1" x14ac:dyDescent="0.2">
      <c r="A25" s="38" t="s">
        <v>147</v>
      </c>
      <c r="B25" s="33">
        <v>2</v>
      </c>
      <c r="C25" s="33">
        <v>5</v>
      </c>
      <c r="D25" s="33">
        <v>7</v>
      </c>
    </row>
    <row r="26" spans="1:6" ht="12" customHeight="1" x14ac:dyDescent="0.2">
      <c r="A26" s="38" t="s">
        <v>170</v>
      </c>
      <c r="B26" s="33">
        <v>0</v>
      </c>
      <c r="C26" s="33">
        <v>2</v>
      </c>
      <c r="D26" s="33">
        <v>2</v>
      </c>
    </row>
    <row r="27" spans="1:6" ht="12" customHeight="1" x14ac:dyDescent="0.2">
      <c r="A27" s="43" t="s">
        <v>4</v>
      </c>
      <c r="B27" s="34">
        <v>76</v>
      </c>
      <c r="C27" s="34">
        <v>97</v>
      </c>
      <c r="D27" s="34">
        <v>173</v>
      </c>
    </row>
    <row r="28" spans="1:6" ht="12" customHeight="1" x14ac:dyDescent="0.2">
      <c r="A28" s="38" t="s">
        <v>170</v>
      </c>
      <c r="B28" s="33">
        <v>76</v>
      </c>
      <c r="C28" s="33">
        <v>97</v>
      </c>
      <c r="D28" s="33">
        <v>173</v>
      </c>
    </row>
    <row r="29" spans="1:6" ht="12" customHeight="1" x14ac:dyDescent="0.2">
      <c r="A29" s="43" t="s">
        <v>41</v>
      </c>
      <c r="B29" s="34">
        <v>57</v>
      </c>
      <c r="C29" s="34">
        <v>102</v>
      </c>
      <c r="D29" s="34">
        <v>159</v>
      </c>
    </row>
    <row r="30" spans="1:6" ht="12" customHeight="1" x14ac:dyDescent="0.2">
      <c r="A30" s="38" t="s">
        <v>170</v>
      </c>
      <c r="B30" s="33">
        <v>57</v>
      </c>
      <c r="C30" s="33">
        <v>102</v>
      </c>
      <c r="D30" s="33">
        <v>159</v>
      </c>
    </row>
    <row r="31" spans="1:6" ht="12" customHeight="1" x14ac:dyDescent="0.2">
      <c r="A31" s="43" t="s">
        <v>9</v>
      </c>
      <c r="B31" s="34">
        <v>71</v>
      </c>
      <c r="C31" s="34">
        <v>96</v>
      </c>
      <c r="D31" s="34">
        <v>167</v>
      </c>
    </row>
    <row r="32" spans="1:6" ht="12" customHeight="1" x14ac:dyDescent="0.2">
      <c r="A32" s="38" t="s">
        <v>170</v>
      </c>
      <c r="B32" s="33">
        <v>71</v>
      </c>
      <c r="C32" s="33">
        <v>96</v>
      </c>
      <c r="D32" s="33">
        <v>167</v>
      </c>
    </row>
    <row r="33" spans="1:10" ht="12" customHeight="1" x14ac:dyDescent="0.2">
      <c r="A33" s="39" t="s">
        <v>171</v>
      </c>
      <c r="B33" s="37">
        <v>7</v>
      </c>
      <c r="C33" s="37">
        <v>12</v>
      </c>
      <c r="D33" s="37">
        <v>19</v>
      </c>
    </row>
    <row r="34" spans="1:10" ht="12" customHeight="1" x14ac:dyDescent="0.2">
      <c r="A34" s="40" t="s">
        <v>49</v>
      </c>
      <c r="B34" s="35">
        <v>7</v>
      </c>
      <c r="C34" s="35">
        <v>12</v>
      </c>
      <c r="D34" s="35">
        <v>19</v>
      </c>
    </row>
    <row r="35" spans="1:10" ht="12" customHeight="1" x14ac:dyDescent="0.2">
      <c r="A35" s="48" t="s">
        <v>0</v>
      </c>
      <c r="B35" s="36">
        <v>593</v>
      </c>
      <c r="C35" s="36">
        <v>935</v>
      </c>
      <c r="D35" s="36">
        <v>1528</v>
      </c>
    </row>
    <row r="36" spans="1:10" ht="12" customHeight="1" x14ac:dyDescent="0.2">
      <c r="A36" s="44"/>
      <c r="B36" s="46"/>
      <c r="C36" s="46"/>
      <c r="D36" s="46"/>
    </row>
    <row r="37" spans="1:10" ht="12" customHeight="1" x14ac:dyDescent="0.2">
      <c r="A37" s="5" t="s">
        <v>172</v>
      </c>
      <c r="B37" s="8"/>
      <c r="C37" s="8"/>
      <c r="D37" s="8"/>
      <c r="H37" s="4"/>
      <c r="I37" s="4"/>
      <c r="J37" s="4"/>
    </row>
    <row r="38" spans="1:10" ht="12" customHeight="1" x14ac:dyDescent="0.2">
      <c r="A38" s="14" t="s">
        <v>173</v>
      </c>
    </row>
    <row r="39" spans="1:10" ht="12" customHeight="1" x14ac:dyDescent="0.2">
      <c r="A39" s="14" t="s">
        <v>175</v>
      </c>
    </row>
    <row r="40" spans="1:10" ht="14.25" customHeight="1" x14ac:dyDescent="0.2">
      <c r="B40" s="4"/>
      <c r="C40" s="4"/>
      <c r="D40" s="4"/>
    </row>
    <row r="41" spans="1:10" ht="14.25" customHeight="1" x14ac:dyDescent="0.2">
      <c r="D41" s="5"/>
    </row>
    <row r="42" spans="1:10" ht="14.25" customHeight="1" x14ac:dyDescent="0.2">
      <c r="B42" s="45"/>
      <c r="C42" s="45"/>
      <c r="D42" s="45"/>
    </row>
  </sheetData>
  <mergeCells count="6">
    <mergeCell ref="A1:M1"/>
    <mergeCell ref="A4:D4"/>
    <mergeCell ref="A6:A7"/>
    <mergeCell ref="B6:B7"/>
    <mergeCell ref="C6:C7"/>
    <mergeCell ref="D6:D7"/>
  </mergeCells>
  <printOptions horizontalCentered="1" verticalCentered="1"/>
  <pageMargins left="0.39370078740157483" right="0.39370078740157483" top="0.39370078740157483" bottom="0.19685039370078741" header="0" footer="0"/>
  <pageSetup fitToHeight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5" customWidth="1"/>
    <col min="2" max="7" width="6" style="25" customWidth="1"/>
    <col min="8" max="10" width="7" style="25" bestFit="1" customWidth="1"/>
    <col min="11" max="16384" width="11.42578125" style="25"/>
  </cols>
  <sheetData>
    <row r="1" spans="1:11" x14ac:dyDescent="0.25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17" t="s">
        <v>2</v>
      </c>
      <c r="B2" s="17"/>
      <c r="C2" s="17"/>
      <c r="D2" s="17"/>
      <c r="E2" s="18"/>
      <c r="F2" s="18"/>
      <c r="G2" s="18"/>
      <c r="H2" s="18"/>
      <c r="I2" s="18"/>
      <c r="J2" s="18"/>
      <c r="K2" s="18"/>
    </row>
    <row r="3" spans="1:11" x14ac:dyDescent="0.25">
      <c r="A3" s="19">
        <v>27</v>
      </c>
      <c r="B3" s="19"/>
      <c r="C3" s="19"/>
      <c r="D3" s="19"/>
      <c r="E3" s="20"/>
      <c r="F3" s="20"/>
      <c r="G3" s="20"/>
      <c r="H3" s="20"/>
      <c r="I3" s="20"/>
      <c r="J3" s="20"/>
      <c r="K3" s="20"/>
    </row>
    <row r="4" spans="1:11" x14ac:dyDescent="0.25">
      <c r="A4" s="68" t="s">
        <v>164</v>
      </c>
      <c r="B4" s="68"/>
      <c r="C4" s="68"/>
      <c r="D4" s="68"/>
      <c r="E4" s="68"/>
      <c r="F4" s="68"/>
      <c r="G4" s="68"/>
      <c r="H4" s="68"/>
      <c r="I4" s="68"/>
      <c r="J4" s="68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69" t="s">
        <v>50</v>
      </c>
      <c r="B6" s="71" t="s">
        <v>165</v>
      </c>
      <c r="C6" s="72"/>
      <c r="D6" s="73"/>
      <c r="E6" s="71" t="s">
        <v>152</v>
      </c>
      <c r="F6" s="72"/>
      <c r="G6" s="73"/>
      <c r="H6" s="71" t="s">
        <v>56</v>
      </c>
      <c r="I6" s="72"/>
      <c r="J6" s="74"/>
    </row>
    <row r="7" spans="1:11" ht="12" customHeight="1" x14ac:dyDescent="0.25">
      <c r="A7" s="70"/>
      <c r="B7" s="24" t="s">
        <v>51</v>
      </c>
      <c r="C7" s="24" t="s">
        <v>52</v>
      </c>
      <c r="D7" s="24" t="s">
        <v>55</v>
      </c>
      <c r="E7" s="24" t="s">
        <v>51</v>
      </c>
      <c r="F7" s="24" t="s">
        <v>52</v>
      </c>
      <c r="G7" s="24" t="s">
        <v>55</v>
      </c>
      <c r="H7" s="24" t="s">
        <v>51</v>
      </c>
      <c r="I7" s="24" t="s">
        <v>52</v>
      </c>
      <c r="J7" s="31" t="s">
        <v>55</v>
      </c>
    </row>
    <row r="8" spans="1:11" ht="12" customHeight="1" x14ac:dyDescent="0.25">
      <c r="A8" s="23" t="s">
        <v>35</v>
      </c>
      <c r="B8" s="12">
        <f t="shared" ref="B8:G8" si="0">B16+B9+B11+B23+B28+B33+B38+B43+B50+B54+B60+B64+B69+B75+B81+B84+B90+B92+B95+B98+B104+B19</f>
        <v>1839</v>
      </c>
      <c r="C8" s="12">
        <f t="shared" si="0"/>
        <v>2685</v>
      </c>
      <c r="D8" s="12">
        <f t="shared" si="0"/>
        <v>4524</v>
      </c>
      <c r="E8" s="12">
        <f t="shared" si="0"/>
        <v>1252</v>
      </c>
      <c r="F8" s="12">
        <f t="shared" si="0"/>
        <v>1985</v>
      </c>
      <c r="G8" s="12">
        <f t="shared" si="0"/>
        <v>3237</v>
      </c>
      <c r="H8" s="16">
        <f t="shared" ref="H8:J23" si="1">E8/B8*100</f>
        <v>68.080478520935301</v>
      </c>
      <c r="I8" s="16">
        <f t="shared" si="1"/>
        <v>73.929236499068907</v>
      </c>
      <c r="J8" s="16">
        <f t="shared" si="1"/>
        <v>71.551724137931032</v>
      </c>
    </row>
    <row r="9" spans="1:11" ht="12" customHeight="1" x14ac:dyDescent="0.25">
      <c r="A9" s="22" t="s">
        <v>158</v>
      </c>
      <c r="B9" s="6">
        <f t="shared" ref="B9:G9" si="2">SUM(B10)</f>
        <v>19</v>
      </c>
      <c r="C9" s="6">
        <f t="shared" si="2"/>
        <v>30</v>
      </c>
      <c r="D9" s="6">
        <f t="shared" si="2"/>
        <v>49</v>
      </c>
      <c r="E9" s="6">
        <f t="shared" si="2"/>
        <v>17</v>
      </c>
      <c r="F9" s="6">
        <f t="shared" si="2"/>
        <v>21</v>
      </c>
      <c r="G9" s="6">
        <f t="shared" si="2"/>
        <v>38</v>
      </c>
      <c r="H9" s="32">
        <f t="shared" si="1"/>
        <v>89.473684210526315</v>
      </c>
      <c r="I9" s="32">
        <f t="shared" si="1"/>
        <v>70</v>
      </c>
      <c r="J9" s="32">
        <f t="shared" si="1"/>
        <v>77.551020408163268</v>
      </c>
    </row>
    <row r="10" spans="1:11" ht="12" customHeight="1" x14ac:dyDescent="0.25">
      <c r="A10" s="10" t="s">
        <v>139</v>
      </c>
      <c r="B10" s="26">
        <v>19</v>
      </c>
      <c r="C10" s="26">
        <v>30</v>
      </c>
      <c r="D10" s="26">
        <f>+B10+C10</f>
        <v>49</v>
      </c>
      <c r="E10" s="26">
        <v>17</v>
      </c>
      <c r="F10" s="26">
        <v>21</v>
      </c>
      <c r="G10" s="26">
        <f>+E10+F10</f>
        <v>38</v>
      </c>
      <c r="H10" s="15">
        <f t="shared" si="1"/>
        <v>89.473684210526315</v>
      </c>
      <c r="I10" s="15">
        <f t="shared" si="1"/>
        <v>70</v>
      </c>
      <c r="J10" s="15">
        <f t="shared" si="1"/>
        <v>77.551020408163268</v>
      </c>
    </row>
    <row r="11" spans="1:11" ht="12" customHeight="1" x14ac:dyDescent="0.25">
      <c r="A11" s="22" t="s">
        <v>34</v>
      </c>
      <c r="B11" s="6">
        <f t="shared" ref="B11:G11" si="3">SUM(B12:B15)</f>
        <v>112</v>
      </c>
      <c r="C11" s="6">
        <f t="shared" si="3"/>
        <v>106</v>
      </c>
      <c r="D11" s="6">
        <f t="shared" si="3"/>
        <v>218</v>
      </c>
      <c r="E11" s="6">
        <f t="shared" si="3"/>
        <v>72</v>
      </c>
      <c r="F11" s="6">
        <f t="shared" si="3"/>
        <v>97</v>
      </c>
      <c r="G11" s="6">
        <f t="shared" si="3"/>
        <v>169</v>
      </c>
      <c r="H11" s="32">
        <f t="shared" si="1"/>
        <v>64.285714285714292</v>
      </c>
      <c r="I11" s="32">
        <f t="shared" si="1"/>
        <v>91.509433962264154</v>
      </c>
      <c r="J11" s="32">
        <f t="shared" si="1"/>
        <v>77.522935779816521</v>
      </c>
    </row>
    <row r="12" spans="1:11" ht="12" customHeight="1" x14ac:dyDescent="0.25">
      <c r="A12" s="11" t="s">
        <v>86</v>
      </c>
      <c r="B12" s="27">
        <v>27</v>
      </c>
      <c r="C12" s="27">
        <v>11</v>
      </c>
      <c r="D12" s="26">
        <f>+B12+C12</f>
        <v>38</v>
      </c>
      <c r="E12" s="27">
        <v>16</v>
      </c>
      <c r="F12" s="27">
        <v>9</v>
      </c>
      <c r="G12" s="26">
        <f>+E12+F12</f>
        <v>25</v>
      </c>
      <c r="H12" s="15">
        <f t="shared" si="1"/>
        <v>59.259259259259252</v>
      </c>
      <c r="I12" s="15">
        <f t="shared" si="1"/>
        <v>81.818181818181827</v>
      </c>
      <c r="J12" s="15">
        <f t="shared" si="1"/>
        <v>65.789473684210535</v>
      </c>
    </row>
    <row r="13" spans="1:11" ht="12" customHeight="1" x14ac:dyDescent="0.25">
      <c r="A13" s="10" t="s">
        <v>138</v>
      </c>
      <c r="B13" s="26">
        <v>46</v>
      </c>
      <c r="C13" s="26">
        <v>37</v>
      </c>
      <c r="D13" s="26">
        <f>+B13+C13</f>
        <v>83</v>
      </c>
      <c r="E13" s="26">
        <v>33</v>
      </c>
      <c r="F13" s="26">
        <v>42</v>
      </c>
      <c r="G13" s="26">
        <f>+E13+F13</f>
        <v>75</v>
      </c>
      <c r="H13" s="15">
        <f t="shared" si="1"/>
        <v>71.739130434782609</v>
      </c>
      <c r="I13" s="15">
        <f t="shared" si="1"/>
        <v>113.51351351351352</v>
      </c>
      <c r="J13" s="15">
        <f t="shared" si="1"/>
        <v>90.361445783132538</v>
      </c>
    </row>
    <row r="14" spans="1:11" ht="12" customHeight="1" x14ac:dyDescent="0.25">
      <c r="A14" s="10" t="s">
        <v>137</v>
      </c>
      <c r="B14" s="26">
        <v>14</v>
      </c>
      <c r="C14" s="26">
        <v>35</v>
      </c>
      <c r="D14" s="26">
        <f>+B14+C14</f>
        <v>49</v>
      </c>
      <c r="E14" s="26">
        <v>10</v>
      </c>
      <c r="F14" s="26">
        <v>23</v>
      </c>
      <c r="G14" s="26">
        <f>+E14+F14</f>
        <v>33</v>
      </c>
      <c r="H14" s="15">
        <f t="shared" si="1"/>
        <v>71.428571428571431</v>
      </c>
      <c r="I14" s="15">
        <f t="shared" si="1"/>
        <v>65.714285714285708</v>
      </c>
      <c r="J14" s="15">
        <f t="shared" si="1"/>
        <v>67.346938775510196</v>
      </c>
    </row>
    <row r="15" spans="1:11" ht="12" customHeight="1" x14ac:dyDescent="0.25">
      <c r="A15" s="10" t="s">
        <v>93</v>
      </c>
      <c r="B15" s="26">
        <v>25</v>
      </c>
      <c r="C15" s="26">
        <v>23</v>
      </c>
      <c r="D15" s="26">
        <f>+B15+C15</f>
        <v>48</v>
      </c>
      <c r="E15" s="26">
        <v>13</v>
      </c>
      <c r="F15" s="26">
        <v>23</v>
      </c>
      <c r="G15" s="26">
        <f>+E15+F15</f>
        <v>36</v>
      </c>
      <c r="H15" s="15">
        <f t="shared" si="1"/>
        <v>52</v>
      </c>
      <c r="I15" s="15">
        <f t="shared" si="1"/>
        <v>100</v>
      </c>
      <c r="J15" s="15">
        <f t="shared" si="1"/>
        <v>75</v>
      </c>
    </row>
    <row r="16" spans="1:11" ht="12" customHeight="1" x14ac:dyDescent="0.25">
      <c r="A16" s="22" t="s">
        <v>33</v>
      </c>
      <c r="B16" s="6">
        <f t="shared" ref="B16:G16" si="4">SUM(B17:B18)</f>
        <v>40</v>
      </c>
      <c r="C16" s="6">
        <f t="shared" si="4"/>
        <v>35</v>
      </c>
      <c r="D16" s="6">
        <f t="shared" si="4"/>
        <v>75</v>
      </c>
      <c r="E16" s="6">
        <f t="shared" si="4"/>
        <v>8</v>
      </c>
      <c r="F16" s="6">
        <f t="shared" si="4"/>
        <v>15</v>
      </c>
      <c r="G16" s="6">
        <f t="shared" si="4"/>
        <v>23</v>
      </c>
      <c r="H16" s="32">
        <f t="shared" si="1"/>
        <v>20</v>
      </c>
      <c r="I16" s="32">
        <f t="shared" si="1"/>
        <v>42.857142857142854</v>
      </c>
      <c r="J16" s="32">
        <f t="shared" si="1"/>
        <v>30.666666666666664</v>
      </c>
    </row>
    <row r="17" spans="1:10" ht="12" customHeight="1" x14ac:dyDescent="0.25">
      <c r="A17" s="10" t="s">
        <v>136</v>
      </c>
      <c r="B17" s="26">
        <v>21</v>
      </c>
      <c r="C17" s="26">
        <v>21</v>
      </c>
      <c r="D17" s="26">
        <f>+B17+C17</f>
        <v>42</v>
      </c>
      <c r="E17" s="26">
        <v>6</v>
      </c>
      <c r="F17" s="26">
        <v>8</v>
      </c>
      <c r="G17" s="26">
        <f>+E17+F17</f>
        <v>14</v>
      </c>
      <c r="H17" s="15">
        <f t="shared" si="1"/>
        <v>28.571428571428569</v>
      </c>
      <c r="I17" s="15">
        <f t="shared" si="1"/>
        <v>38.095238095238095</v>
      </c>
      <c r="J17" s="15">
        <f t="shared" si="1"/>
        <v>33.333333333333329</v>
      </c>
    </row>
    <row r="18" spans="1:10" ht="12" customHeight="1" x14ac:dyDescent="0.25">
      <c r="A18" s="10" t="s">
        <v>135</v>
      </c>
      <c r="B18" s="26">
        <v>19</v>
      </c>
      <c r="C18" s="26">
        <v>14</v>
      </c>
      <c r="D18" s="26">
        <f>+B18+C18</f>
        <v>33</v>
      </c>
      <c r="E18" s="26">
        <v>2</v>
      </c>
      <c r="F18" s="26">
        <v>7</v>
      </c>
      <c r="G18" s="26">
        <f>+E18+F18</f>
        <v>9</v>
      </c>
      <c r="H18" s="15">
        <f t="shared" si="1"/>
        <v>10.526315789473683</v>
      </c>
      <c r="I18" s="15">
        <f t="shared" si="1"/>
        <v>50</v>
      </c>
      <c r="J18" s="15">
        <f t="shared" si="1"/>
        <v>27.27272727272727</v>
      </c>
    </row>
    <row r="19" spans="1:10" ht="12" customHeight="1" x14ac:dyDescent="0.25">
      <c r="A19" s="22" t="s">
        <v>58</v>
      </c>
      <c r="B19" s="6">
        <f t="shared" ref="B19:G19" si="5">SUM(B20:B22)</f>
        <v>0</v>
      </c>
      <c r="C19" s="6">
        <f t="shared" si="5"/>
        <v>0</v>
      </c>
      <c r="D19" s="6">
        <f t="shared" si="5"/>
        <v>0</v>
      </c>
      <c r="E19" s="6">
        <f t="shared" si="5"/>
        <v>0</v>
      </c>
      <c r="F19" s="6">
        <f t="shared" si="5"/>
        <v>0</v>
      </c>
      <c r="G19" s="6">
        <f t="shared" si="5"/>
        <v>0</v>
      </c>
      <c r="H19" s="32" t="e">
        <f t="shared" si="1"/>
        <v>#DIV/0!</v>
      </c>
      <c r="I19" s="32" t="e">
        <f t="shared" si="1"/>
        <v>#DIV/0!</v>
      </c>
      <c r="J19" s="32" t="e">
        <f t="shared" si="1"/>
        <v>#DIV/0!</v>
      </c>
    </row>
    <row r="20" spans="1:10" ht="12" customHeight="1" x14ac:dyDescent="0.25">
      <c r="A20" s="10" t="s">
        <v>151</v>
      </c>
      <c r="B20" s="26">
        <v>0</v>
      </c>
      <c r="C20" s="26">
        <v>0</v>
      </c>
      <c r="D20" s="26">
        <f>+B20+C20</f>
        <v>0</v>
      </c>
      <c r="E20" s="26">
        <v>0</v>
      </c>
      <c r="F20" s="26">
        <v>0</v>
      </c>
      <c r="G20" s="26">
        <f>+E20+F20</f>
        <v>0</v>
      </c>
      <c r="H20" s="15" t="e">
        <f t="shared" si="1"/>
        <v>#DIV/0!</v>
      </c>
      <c r="I20" s="15" t="e">
        <f t="shared" si="1"/>
        <v>#DIV/0!</v>
      </c>
      <c r="J20" s="15" t="e">
        <f t="shared" si="1"/>
        <v>#DIV/0!</v>
      </c>
    </row>
    <row r="21" spans="1:10" ht="12" customHeight="1" x14ac:dyDescent="0.25">
      <c r="A21" s="10" t="s">
        <v>141</v>
      </c>
      <c r="B21" s="26">
        <v>0</v>
      </c>
      <c r="C21" s="26">
        <v>0</v>
      </c>
      <c r="D21" s="26">
        <f>+B21+C21</f>
        <v>0</v>
      </c>
      <c r="E21" s="26">
        <v>0</v>
      </c>
      <c r="F21" s="26">
        <v>0</v>
      </c>
      <c r="G21" s="26">
        <f>+E21+F21</f>
        <v>0</v>
      </c>
      <c r="H21" s="15" t="e">
        <f t="shared" si="1"/>
        <v>#DIV/0!</v>
      </c>
      <c r="I21" s="15" t="e">
        <f t="shared" si="1"/>
        <v>#DIV/0!</v>
      </c>
      <c r="J21" s="15" t="e">
        <f t="shared" si="1"/>
        <v>#DIV/0!</v>
      </c>
    </row>
    <row r="22" spans="1:10" ht="12" customHeight="1" x14ac:dyDescent="0.25">
      <c r="A22" s="10" t="s">
        <v>140</v>
      </c>
      <c r="B22" s="26">
        <v>0</v>
      </c>
      <c r="C22" s="26">
        <v>0</v>
      </c>
      <c r="D22" s="26">
        <f>+B22+C22</f>
        <v>0</v>
      </c>
      <c r="E22" s="26">
        <v>0</v>
      </c>
      <c r="F22" s="26">
        <v>0</v>
      </c>
      <c r="G22" s="26">
        <f>+E22+F22</f>
        <v>0</v>
      </c>
      <c r="H22" s="15" t="e">
        <f t="shared" si="1"/>
        <v>#DIV/0!</v>
      </c>
      <c r="I22" s="15" t="e">
        <f t="shared" si="1"/>
        <v>#DIV/0!</v>
      </c>
      <c r="J22" s="15" t="e">
        <f t="shared" si="1"/>
        <v>#DIV/0!</v>
      </c>
    </row>
    <row r="23" spans="1:10" ht="12" customHeight="1" x14ac:dyDescent="0.25">
      <c r="A23" s="22" t="s">
        <v>32</v>
      </c>
      <c r="B23" s="6">
        <f t="shared" ref="B23:G23" si="6">SUM(B24:B27)</f>
        <v>49</v>
      </c>
      <c r="C23" s="6">
        <f t="shared" si="6"/>
        <v>49</v>
      </c>
      <c r="D23" s="6">
        <f t="shared" si="6"/>
        <v>98</v>
      </c>
      <c r="E23" s="6">
        <f t="shared" si="6"/>
        <v>44</v>
      </c>
      <c r="F23" s="6">
        <f t="shared" si="6"/>
        <v>51</v>
      </c>
      <c r="G23" s="6">
        <f t="shared" si="6"/>
        <v>95</v>
      </c>
      <c r="H23" s="32">
        <f t="shared" si="1"/>
        <v>89.795918367346943</v>
      </c>
      <c r="I23" s="32">
        <f t="shared" si="1"/>
        <v>104.08163265306123</v>
      </c>
      <c r="J23" s="32">
        <f t="shared" si="1"/>
        <v>96.938775510204081</v>
      </c>
    </row>
    <row r="24" spans="1:10" ht="12" customHeight="1" x14ac:dyDescent="0.25">
      <c r="A24" s="10" t="s">
        <v>134</v>
      </c>
      <c r="B24" s="26">
        <v>16</v>
      </c>
      <c r="C24" s="26">
        <v>24</v>
      </c>
      <c r="D24" s="26">
        <f>+B24+C24</f>
        <v>40</v>
      </c>
      <c r="E24" s="26">
        <v>17</v>
      </c>
      <c r="F24" s="26">
        <v>30</v>
      </c>
      <c r="G24" s="26">
        <f>+E24+F24</f>
        <v>47</v>
      </c>
      <c r="H24" s="15">
        <f t="shared" ref="H24:J87" si="7">E24/B24*100</f>
        <v>106.25</v>
      </c>
      <c r="I24" s="15">
        <f t="shared" si="7"/>
        <v>125</v>
      </c>
      <c r="J24" s="15">
        <f t="shared" si="7"/>
        <v>117.5</v>
      </c>
    </row>
    <row r="25" spans="1:10" ht="12" customHeight="1" x14ac:dyDescent="0.25">
      <c r="A25" s="10" t="s">
        <v>133</v>
      </c>
      <c r="B25" s="26">
        <v>14</v>
      </c>
      <c r="C25" s="26">
        <v>17</v>
      </c>
      <c r="D25" s="26">
        <f>+B25+C25</f>
        <v>31</v>
      </c>
      <c r="E25" s="26">
        <v>10</v>
      </c>
      <c r="F25" s="26">
        <v>10</v>
      </c>
      <c r="G25" s="26">
        <f>+E25+F25</f>
        <v>20</v>
      </c>
      <c r="H25" s="15">
        <f t="shared" si="7"/>
        <v>71.428571428571431</v>
      </c>
      <c r="I25" s="15">
        <f t="shared" si="7"/>
        <v>58.82352941176471</v>
      </c>
      <c r="J25" s="15">
        <f t="shared" si="7"/>
        <v>64.516129032258064</v>
      </c>
    </row>
    <row r="26" spans="1:10" ht="12" customHeight="1" x14ac:dyDescent="0.25">
      <c r="A26" s="10" t="s">
        <v>132</v>
      </c>
      <c r="B26" s="26">
        <v>11</v>
      </c>
      <c r="C26" s="26">
        <v>2</v>
      </c>
      <c r="D26" s="26">
        <f>+B26+C26</f>
        <v>13</v>
      </c>
      <c r="E26" s="26">
        <v>8</v>
      </c>
      <c r="F26" s="26">
        <v>3</v>
      </c>
      <c r="G26" s="26">
        <f>+E26+F26</f>
        <v>11</v>
      </c>
      <c r="H26" s="15">
        <f t="shared" si="7"/>
        <v>72.727272727272734</v>
      </c>
      <c r="I26" s="15">
        <f t="shared" si="7"/>
        <v>150</v>
      </c>
      <c r="J26" s="15">
        <f t="shared" si="7"/>
        <v>84.615384615384613</v>
      </c>
    </row>
    <row r="27" spans="1:10" ht="12" customHeight="1" x14ac:dyDescent="0.25">
      <c r="A27" s="10" t="s">
        <v>131</v>
      </c>
      <c r="B27" s="26">
        <v>8</v>
      </c>
      <c r="C27" s="26">
        <v>6</v>
      </c>
      <c r="D27" s="26">
        <f>+B27+C27</f>
        <v>14</v>
      </c>
      <c r="E27" s="26">
        <v>9</v>
      </c>
      <c r="F27" s="26">
        <v>8</v>
      </c>
      <c r="G27" s="26">
        <f>+E27+F27</f>
        <v>17</v>
      </c>
      <c r="H27" s="15">
        <f t="shared" si="7"/>
        <v>112.5</v>
      </c>
      <c r="I27" s="15">
        <f t="shared" si="7"/>
        <v>133.33333333333331</v>
      </c>
      <c r="J27" s="15">
        <f t="shared" si="7"/>
        <v>121.42857142857142</v>
      </c>
    </row>
    <row r="28" spans="1:10" ht="12" customHeight="1" x14ac:dyDescent="0.25">
      <c r="A28" s="22" t="s">
        <v>31</v>
      </c>
      <c r="B28" s="6">
        <f t="shared" ref="B28:G28" si="8">SUM(B29:B32)</f>
        <v>64</v>
      </c>
      <c r="C28" s="6">
        <f t="shared" si="8"/>
        <v>50</v>
      </c>
      <c r="D28" s="6">
        <f t="shared" si="8"/>
        <v>114</v>
      </c>
      <c r="E28" s="6">
        <f t="shared" si="8"/>
        <v>64</v>
      </c>
      <c r="F28" s="6">
        <f t="shared" si="8"/>
        <v>38</v>
      </c>
      <c r="G28" s="6">
        <f t="shared" si="8"/>
        <v>102</v>
      </c>
      <c r="H28" s="32">
        <f t="shared" si="7"/>
        <v>100</v>
      </c>
      <c r="I28" s="32">
        <f t="shared" si="7"/>
        <v>76</v>
      </c>
      <c r="J28" s="32">
        <f t="shared" si="7"/>
        <v>89.473684210526315</v>
      </c>
    </row>
    <row r="29" spans="1:10" ht="12" customHeight="1" x14ac:dyDescent="0.25">
      <c r="A29" s="10" t="s">
        <v>106</v>
      </c>
      <c r="B29" s="26">
        <v>3</v>
      </c>
      <c r="C29" s="26">
        <v>5</v>
      </c>
      <c r="D29" s="26">
        <f>+B29+C29</f>
        <v>8</v>
      </c>
      <c r="E29" s="26">
        <v>1</v>
      </c>
      <c r="F29" s="26">
        <v>0</v>
      </c>
      <c r="G29" s="26">
        <f>+E29+F29</f>
        <v>1</v>
      </c>
      <c r="H29" s="15">
        <f t="shared" si="7"/>
        <v>33.333333333333329</v>
      </c>
      <c r="I29" s="15">
        <f t="shared" si="7"/>
        <v>0</v>
      </c>
      <c r="J29" s="15">
        <f t="shared" si="7"/>
        <v>12.5</v>
      </c>
    </row>
    <row r="30" spans="1:10" ht="12" customHeight="1" x14ac:dyDescent="0.25">
      <c r="A30" s="10" t="s">
        <v>105</v>
      </c>
      <c r="B30" s="26">
        <v>10</v>
      </c>
      <c r="C30" s="26">
        <v>13</v>
      </c>
      <c r="D30" s="26">
        <f>+B30+C30</f>
        <v>23</v>
      </c>
      <c r="E30" s="26">
        <v>11</v>
      </c>
      <c r="F30" s="26">
        <v>7</v>
      </c>
      <c r="G30" s="26">
        <f>+E30+F30</f>
        <v>18</v>
      </c>
      <c r="H30" s="15">
        <f t="shared" si="7"/>
        <v>110.00000000000001</v>
      </c>
      <c r="I30" s="15">
        <f t="shared" si="7"/>
        <v>53.846153846153847</v>
      </c>
      <c r="J30" s="15">
        <f t="shared" si="7"/>
        <v>78.260869565217391</v>
      </c>
    </row>
    <row r="31" spans="1:10" ht="12" customHeight="1" x14ac:dyDescent="0.25">
      <c r="A31" s="10" t="s">
        <v>130</v>
      </c>
      <c r="B31" s="26">
        <v>32</v>
      </c>
      <c r="C31" s="26">
        <v>12</v>
      </c>
      <c r="D31" s="26">
        <f>+B31+C31</f>
        <v>44</v>
      </c>
      <c r="E31" s="26">
        <v>32</v>
      </c>
      <c r="F31" s="26">
        <v>17</v>
      </c>
      <c r="G31" s="26">
        <f>+E31+F31</f>
        <v>49</v>
      </c>
      <c r="H31" s="15">
        <f t="shared" si="7"/>
        <v>100</v>
      </c>
      <c r="I31" s="15">
        <f t="shared" si="7"/>
        <v>141.66666666666669</v>
      </c>
      <c r="J31" s="15">
        <f t="shared" si="7"/>
        <v>111.36363636363636</v>
      </c>
    </row>
    <row r="32" spans="1:10" ht="12" customHeight="1" x14ac:dyDescent="0.25">
      <c r="A32" s="10" t="s">
        <v>129</v>
      </c>
      <c r="B32" s="26">
        <v>19</v>
      </c>
      <c r="C32" s="26">
        <v>20</v>
      </c>
      <c r="D32" s="26">
        <f>+B32+C32</f>
        <v>39</v>
      </c>
      <c r="E32" s="26">
        <v>20</v>
      </c>
      <c r="F32" s="26">
        <v>14</v>
      </c>
      <c r="G32" s="26">
        <f>+E32+F32</f>
        <v>34</v>
      </c>
      <c r="H32" s="15">
        <f t="shared" si="7"/>
        <v>105.26315789473684</v>
      </c>
      <c r="I32" s="15">
        <f t="shared" si="7"/>
        <v>70</v>
      </c>
      <c r="J32" s="15">
        <f t="shared" si="7"/>
        <v>87.179487179487182</v>
      </c>
    </row>
    <row r="33" spans="1:10" ht="12" customHeight="1" x14ac:dyDescent="0.25">
      <c r="A33" s="22" t="s">
        <v>30</v>
      </c>
      <c r="B33" s="6">
        <f t="shared" ref="B33:G33" si="9">SUM(B34:B37)</f>
        <v>132</v>
      </c>
      <c r="C33" s="6">
        <f t="shared" si="9"/>
        <v>371</v>
      </c>
      <c r="D33" s="6">
        <f t="shared" si="9"/>
        <v>503</v>
      </c>
      <c r="E33" s="6">
        <f t="shared" si="9"/>
        <v>57</v>
      </c>
      <c r="F33" s="6">
        <f t="shared" si="9"/>
        <v>266</v>
      </c>
      <c r="G33" s="6">
        <f t="shared" si="9"/>
        <v>323</v>
      </c>
      <c r="H33" s="32">
        <f t="shared" si="7"/>
        <v>43.18181818181818</v>
      </c>
      <c r="I33" s="32">
        <f t="shared" si="7"/>
        <v>71.698113207547166</v>
      </c>
      <c r="J33" s="32">
        <f t="shared" si="7"/>
        <v>64.214711729622266</v>
      </c>
    </row>
    <row r="34" spans="1:10" ht="12" customHeight="1" x14ac:dyDescent="0.25">
      <c r="A34" s="10" t="s">
        <v>128</v>
      </c>
      <c r="B34" s="26">
        <v>52</v>
      </c>
      <c r="C34" s="26">
        <v>19</v>
      </c>
      <c r="D34" s="26">
        <f>+B34+C34</f>
        <v>71</v>
      </c>
      <c r="E34" s="26">
        <v>1</v>
      </c>
      <c r="F34" s="26">
        <v>7</v>
      </c>
      <c r="G34" s="26">
        <f>+E34+F34</f>
        <v>8</v>
      </c>
      <c r="H34" s="15">
        <f t="shared" si="7"/>
        <v>1.9230769230769231</v>
      </c>
      <c r="I34" s="15">
        <f t="shared" si="7"/>
        <v>36.84210526315789</v>
      </c>
      <c r="J34" s="15">
        <f t="shared" si="7"/>
        <v>11.267605633802818</v>
      </c>
    </row>
    <row r="35" spans="1:10" ht="12" customHeight="1" x14ac:dyDescent="0.25">
      <c r="A35" s="10" t="s">
        <v>84</v>
      </c>
      <c r="B35" s="26">
        <v>10</v>
      </c>
      <c r="C35" s="26">
        <v>57</v>
      </c>
      <c r="D35" s="26">
        <f>+B35+C35</f>
        <v>67</v>
      </c>
      <c r="E35" s="26">
        <v>12</v>
      </c>
      <c r="F35" s="26">
        <v>33</v>
      </c>
      <c r="G35" s="26">
        <f>+E35+F35</f>
        <v>45</v>
      </c>
      <c r="H35" s="15">
        <f t="shared" si="7"/>
        <v>120</v>
      </c>
      <c r="I35" s="15">
        <f t="shared" si="7"/>
        <v>57.894736842105267</v>
      </c>
      <c r="J35" s="15">
        <f t="shared" si="7"/>
        <v>67.164179104477611</v>
      </c>
    </row>
    <row r="36" spans="1:10" ht="12" customHeight="1" x14ac:dyDescent="0.25">
      <c r="A36" s="10" t="s">
        <v>67</v>
      </c>
      <c r="B36" s="26">
        <v>64</v>
      </c>
      <c r="C36" s="26">
        <v>203</v>
      </c>
      <c r="D36" s="26">
        <f>+B36+C36</f>
        <v>267</v>
      </c>
      <c r="E36" s="26">
        <v>43</v>
      </c>
      <c r="F36" s="26">
        <v>180</v>
      </c>
      <c r="G36" s="26">
        <f>+E36+F36</f>
        <v>223</v>
      </c>
      <c r="H36" s="15">
        <f t="shared" si="7"/>
        <v>67.1875</v>
      </c>
      <c r="I36" s="15">
        <f t="shared" si="7"/>
        <v>88.669950738916256</v>
      </c>
      <c r="J36" s="15">
        <f t="shared" si="7"/>
        <v>83.520599250936328</v>
      </c>
    </row>
    <row r="37" spans="1:10" ht="12" customHeight="1" x14ac:dyDescent="0.25">
      <c r="A37" s="10" t="s">
        <v>73</v>
      </c>
      <c r="B37" s="26">
        <v>6</v>
      </c>
      <c r="C37" s="26">
        <v>92</v>
      </c>
      <c r="D37" s="26">
        <f>+B37+C37</f>
        <v>98</v>
      </c>
      <c r="E37" s="26">
        <v>1</v>
      </c>
      <c r="F37" s="26">
        <v>46</v>
      </c>
      <c r="G37" s="26">
        <f>+E37+F37</f>
        <v>47</v>
      </c>
      <c r="H37" s="15">
        <f t="shared" si="7"/>
        <v>16.666666666666664</v>
      </c>
      <c r="I37" s="15">
        <f t="shared" si="7"/>
        <v>50</v>
      </c>
      <c r="J37" s="15">
        <f t="shared" si="7"/>
        <v>47.959183673469383</v>
      </c>
    </row>
    <row r="38" spans="1:10" ht="12" customHeight="1" x14ac:dyDescent="0.25">
      <c r="A38" s="22" t="s">
        <v>29</v>
      </c>
      <c r="B38" s="6">
        <f t="shared" ref="B38:G38" si="10">SUM(B39:B42)</f>
        <v>73</v>
      </c>
      <c r="C38" s="6">
        <f t="shared" si="10"/>
        <v>84</v>
      </c>
      <c r="D38" s="6">
        <f t="shared" si="10"/>
        <v>157</v>
      </c>
      <c r="E38" s="6">
        <f t="shared" si="10"/>
        <v>38</v>
      </c>
      <c r="F38" s="6">
        <f t="shared" si="10"/>
        <v>60</v>
      </c>
      <c r="G38" s="6">
        <f t="shared" si="10"/>
        <v>98</v>
      </c>
      <c r="H38" s="32">
        <f t="shared" si="7"/>
        <v>52.054794520547944</v>
      </c>
      <c r="I38" s="32">
        <f t="shared" si="7"/>
        <v>71.428571428571431</v>
      </c>
      <c r="J38" s="32">
        <f t="shared" si="7"/>
        <v>62.420382165605091</v>
      </c>
    </row>
    <row r="39" spans="1:10" ht="12" customHeight="1" x14ac:dyDescent="0.25">
      <c r="A39" s="10" t="s">
        <v>95</v>
      </c>
      <c r="B39" s="26">
        <v>39</v>
      </c>
      <c r="C39" s="26">
        <v>31</v>
      </c>
      <c r="D39" s="26">
        <f>+B39+C39</f>
        <v>70</v>
      </c>
      <c r="E39" s="26">
        <v>20</v>
      </c>
      <c r="F39" s="26">
        <v>19</v>
      </c>
      <c r="G39" s="26">
        <f>+E39+F39</f>
        <v>39</v>
      </c>
      <c r="H39" s="15">
        <f t="shared" si="7"/>
        <v>51.282051282051277</v>
      </c>
      <c r="I39" s="15">
        <f t="shared" si="7"/>
        <v>61.29032258064516</v>
      </c>
      <c r="J39" s="15">
        <f t="shared" si="7"/>
        <v>55.714285714285715</v>
      </c>
    </row>
    <row r="40" spans="1:10" ht="12" customHeight="1" x14ac:dyDescent="0.25">
      <c r="A40" s="10" t="s">
        <v>75</v>
      </c>
      <c r="B40" s="26">
        <v>23</v>
      </c>
      <c r="C40" s="26">
        <v>48</v>
      </c>
      <c r="D40" s="26">
        <f>+B40+C40</f>
        <v>71</v>
      </c>
      <c r="E40" s="26">
        <v>16</v>
      </c>
      <c r="F40" s="26">
        <v>32</v>
      </c>
      <c r="G40" s="26">
        <f>+E40+F40</f>
        <v>48</v>
      </c>
      <c r="H40" s="15">
        <f t="shared" si="7"/>
        <v>69.565217391304344</v>
      </c>
      <c r="I40" s="15">
        <f t="shared" si="7"/>
        <v>66.666666666666657</v>
      </c>
      <c r="J40" s="15">
        <f t="shared" si="7"/>
        <v>67.605633802816897</v>
      </c>
    </row>
    <row r="41" spans="1:10" ht="12" customHeight="1" x14ac:dyDescent="0.25">
      <c r="A41" s="10" t="s">
        <v>159</v>
      </c>
      <c r="B41" s="26">
        <v>0</v>
      </c>
      <c r="C41" s="26">
        <v>0</v>
      </c>
      <c r="D41" s="26">
        <f>+B41+C41</f>
        <v>0</v>
      </c>
      <c r="E41" s="26">
        <v>0</v>
      </c>
      <c r="F41" s="26">
        <v>0</v>
      </c>
      <c r="G41" s="26">
        <f>+E41+F41</f>
        <v>0</v>
      </c>
      <c r="H41" s="15" t="e">
        <f t="shared" si="7"/>
        <v>#DIV/0!</v>
      </c>
      <c r="I41" s="15" t="e">
        <f t="shared" si="7"/>
        <v>#DIV/0!</v>
      </c>
      <c r="J41" s="15" t="e">
        <f t="shared" si="7"/>
        <v>#DIV/0!</v>
      </c>
    </row>
    <row r="42" spans="1:10" ht="12" customHeight="1" x14ac:dyDescent="0.25">
      <c r="A42" s="10" t="s">
        <v>90</v>
      </c>
      <c r="B42" s="26">
        <v>11</v>
      </c>
      <c r="C42" s="26">
        <v>5</v>
      </c>
      <c r="D42" s="26">
        <f>+B42+C42</f>
        <v>16</v>
      </c>
      <c r="E42" s="26">
        <v>2</v>
      </c>
      <c r="F42" s="26">
        <v>9</v>
      </c>
      <c r="G42" s="26">
        <f>+E42+F42</f>
        <v>11</v>
      </c>
      <c r="H42" s="15">
        <f t="shared" si="7"/>
        <v>18.181818181818183</v>
      </c>
      <c r="I42" s="15">
        <f t="shared" si="7"/>
        <v>180</v>
      </c>
      <c r="J42" s="15">
        <f t="shared" si="7"/>
        <v>68.75</v>
      </c>
    </row>
    <row r="43" spans="1:10" ht="12" customHeight="1" x14ac:dyDescent="0.25">
      <c r="A43" s="22" t="s">
        <v>28</v>
      </c>
      <c r="B43" s="6">
        <f t="shared" ref="B43:G43" si="11">SUM(B44:B49)</f>
        <v>275</v>
      </c>
      <c r="C43" s="6">
        <f t="shared" si="11"/>
        <v>356</v>
      </c>
      <c r="D43" s="6">
        <f t="shared" si="11"/>
        <v>631</v>
      </c>
      <c r="E43" s="6">
        <f t="shared" si="11"/>
        <v>164</v>
      </c>
      <c r="F43" s="6">
        <f t="shared" si="11"/>
        <v>215</v>
      </c>
      <c r="G43" s="6">
        <f t="shared" si="11"/>
        <v>379</v>
      </c>
      <c r="H43" s="32">
        <f t="shared" si="7"/>
        <v>59.636363636363633</v>
      </c>
      <c r="I43" s="32">
        <f t="shared" si="7"/>
        <v>60.393258426966291</v>
      </c>
      <c r="J43" s="32">
        <f t="shared" si="7"/>
        <v>60.063391442155314</v>
      </c>
    </row>
    <row r="44" spans="1:10" ht="12" customHeight="1" x14ac:dyDescent="0.25">
      <c r="A44" s="10" t="s">
        <v>68</v>
      </c>
      <c r="B44" s="26">
        <v>84</v>
      </c>
      <c r="C44" s="26">
        <v>121</v>
      </c>
      <c r="D44" s="26">
        <f t="shared" ref="D44:D49" si="12">+B44+C44</f>
        <v>205</v>
      </c>
      <c r="E44" s="26">
        <v>66</v>
      </c>
      <c r="F44" s="26">
        <v>75</v>
      </c>
      <c r="G44" s="26">
        <f t="shared" ref="G44:G49" si="13">+E44+F44</f>
        <v>141</v>
      </c>
      <c r="H44" s="15">
        <f t="shared" si="7"/>
        <v>78.571428571428569</v>
      </c>
      <c r="I44" s="15">
        <f t="shared" si="7"/>
        <v>61.983471074380169</v>
      </c>
      <c r="J44" s="15">
        <f t="shared" si="7"/>
        <v>68.780487804878049</v>
      </c>
    </row>
    <row r="45" spans="1:10" ht="12" customHeight="1" x14ac:dyDescent="0.25">
      <c r="A45" s="10" t="s">
        <v>127</v>
      </c>
      <c r="B45" s="26">
        <v>15</v>
      </c>
      <c r="C45" s="26">
        <v>21</v>
      </c>
      <c r="D45" s="26">
        <f t="shared" si="12"/>
        <v>36</v>
      </c>
      <c r="E45" s="26">
        <v>6</v>
      </c>
      <c r="F45" s="26">
        <v>8</v>
      </c>
      <c r="G45" s="26">
        <f t="shared" si="13"/>
        <v>14</v>
      </c>
      <c r="H45" s="15">
        <f t="shared" si="7"/>
        <v>40</v>
      </c>
      <c r="I45" s="15">
        <f t="shared" si="7"/>
        <v>38.095238095238095</v>
      </c>
      <c r="J45" s="15">
        <f t="shared" si="7"/>
        <v>38.888888888888893</v>
      </c>
    </row>
    <row r="46" spans="1:10" ht="12" customHeight="1" x14ac:dyDescent="0.25">
      <c r="A46" s="10" t="s">
        <v>94</v>
      </c>
      <c r="B46" s="26">
        <v>80</v>
      </c>
      <c r="C46" s="26">
        <v>119</v>
      </c>
      <c r="D46" s="26">
        <f t="shared" si="12"/>
        <v>199</v>
      </c>
      <c r="E46" s="26">
        <v>51</v>
      </c>
      <c r="F46" s="26">
        <v>83</v>
      </c>
      <c r="G46" s="26">
        <f t="shared" si="13"/>
        <v>134</v>
      </c>
      <c r="H46" s="15">
        <f t="shared" si="7"/>
        <v>63.749999999999993</v>
      </c>
      <c r="I46" s="15">
        <f t="shared" si="7"/>
        <v>69.747899159663859</v>
      </c>
      <c r="J46" s="15">
        <f t="shared" si="7"/>
        <v>67.336683417085425</v>
      </c>
    </row>
    <row r="47" spans="1:10" ht="12" customHeight="1" x14ac:dyDescent="0.25">
      <c r="A47" s="10" t="s">
        <v>96</v>
      </c>
      <c r="B47" s="26">
        <v>65</v>
      </c>
      <c r="C47" s="26">
        <v>42</v>
      </c>
      <c r="D47" s="26">
        <f t="shared" si="12"/>
        <v>107</v>
      </c>
      <c r="E47" s="26">
        <v>25</v>
      </c>
      <c r="F47" s="26">
        <v>19</v>
      </c>
      <c r="G47" s="26">
        <f t="shared" si="13"/>
        <v>44</v>
      </c>
      <c r="H47" s="15">
        <f t="shared" si="7"/>
        <v>38.461538461538467</v>
      </c>
      <c r="I47" s="15">
        <f t="shared" si="7"/>
        <v>45.238095238095241</v>
      </c>
      <c r="J47" s="15">
        <f t="shared" si="7"/>
        <v>41.121495327102799</v>
      </c>
    </row>
    <row r="48" spans="1:10" ht="12" customHeight="1" x14ac:dyDescent="0.25">
      <c r="A48" s="10" t="s">
        <v>100</v>
      </c>
      <c r="B48" s="26">
        <v>6</v>
      </c>
      <c r="C48" s="26">
        <v>11</v>
      </c>
      <c r="D48" s="26">
        <f t="shared" si="12"/>
        <v>17</v>
      </c>
      <c r="E48" s="26">
        <v>4</v>
      </c>
      <c r="F48" s="26">
        <v>3</v>
      </c>
      <c r="G48" s="26">
        <f t="shared" si="13"/>
        <v>7</v>
      </c>
      <c r="H48" s="15">
        <f t="shared" si="7"/>
        <v>66.666666666666657</v>
      </c>
      <c r="I48" s="15">
        <f t="shared" si="7"/>
        <v>27.27272727272727</v>
      </c>
      <c r="J48" s="15">
        <f t="shared" si="7"/>
        <v>41.17647058823529</v>
      </c>
    </row>
    <row r="49" spans="1:10" ht="12" customHeight="1" x14ac:dyDescent="0.25">
      <c r="A49" s="10" t="s">
        <v>89</v>
      </c>
      <c r="B49" s="26">
        <v>25</v>
      </c>
      <c r="C49" s="26">
        <v>42</v>
      </c>
      <c r="D49" s="26">
        <f t="shared" si="12"/>
        <v>67</v>
      </c>
      <c r="E49" s="26">
        <v>12</v>
      </c>
      <c r="F49" s="26">
        <v>27</v>
      </c>
      <c r="G49" s="26">
        <f t="shared" si="13"/>
        <v>39</v>
      </c>
      <c r="H49" s="15">
        <f t="shared" si="7"/>
        <v>48</v>
      </c>
      <c r="I49" s="15">
        <f t="shared" si="7"/>
        <v>64.285714285714292</v>
      </c>
      <c r="J49" s="15">
        <f t="shared" si="7"/>
        <v>58.208955223880601</v>
      </c>
    </row>
    <row r="50" spans="1:10" ht="12" customHeight="1" x14ac:dyDescent="0.25">
      <c r="A50" s="22" t="s">
        <v>27</v>
      </c>
      <c r="B50" s="6">
        <f t="shared" ref="B50:G50" si="14">SUM(B51:B53)</f>
        <v>204</v>
      </c>
      <c r="C50" s="6">
        <f t="shared" si="14"/>
        <v>244</v>
      </c>
      <c r="D50" s="6">
        <f t="shared" si="14"/>
        <v>448</v>
      </c>
      <c r="E50" s="6">
        <f t="shared" si="14"/>
        <v>147</v>
      </c>
      <c r="F50" s="6">
        <f t="shared" si="14"/>
        <v>201</v>
      </c>
      <c r="G50" s="6">
        <f t="shared" si="14"/>
        <v>348</v>
      </c>
      <c r="H50" s="32">
        <f t="shared" si="7"/>
        <v>72.058823529411768</v>
      </c>
      <c r="I50" s="32">
        <f t="shared" si="7"/>
        <v>82.377049180327873</v>
      </c>
      <c r="J50" s="32">
        <f t="shared" si="7"/>
        <v>77.678571428571431</v>
      </c>
    </row>
    <row r="51" spans="1:10" ht="12" customHeight="1" x14ac:dyDescent="0.25">
      <c r="A51" s="10" t="s">
        <v>85</v>
      </c>
      <c r="B51" s="26">
        <v>204</v>
      </c>
      <c r="C51" s="26">
        <v>244</v>
      </c>
      <c r="D51" s="26">
        <f>+B51+C51</f>
        <v>448</v>
      </c>
      <c r="E51" s="26">
        <v>147</v>
      </c>
      <c r="F51" s="26">
        <v>201</v>
      </c>
      <c r="G51" s="26">
        <f>+E51+F51</f>
        <v>348</v>
      </c>
      <c r="H51" s="15">
        <f t="shared" si="7"/>
        <v>72.058823529411768</v>
      </c>
      <c r="I51" s="15">
        <f t="shared" si="7"/>
        <v>82.377049180327873</v>
      </c>
      <c r="J51" s="15">
        <f t="shared" si="7"/>
        <v>77.678571428571431</v>
      </c>
    </row>
    <row r="52" spans="1:10" ht="12" customHeight="1" x14ac:dyDescent="0.25">
      <c r="A52" s="10" t="s">
        <v>150</v>
      </c>
      <c r="B52" s="26">
        <v>0</v>
      </c>
      <c r="C52" s="26">
        <v>0</v>
      </c>
      <c r="D52" s="26">
        <f>+B52+C52</f>
        <v>0</v>
      </c>
      <c r="E52" s="26">
        <v>0</v>
      </c>
      <c r="F52" s="26">
        <v>0</v>
      </c>
      <c r="G52" s="26">
        <f>+E52+F52</f>
        <v>0</v>
      </c>
      <c r="H52" s="15" t="e">
        <f t="shared" si="7"/>
        <v>#DIV/0!</v>
      </c>
      <c r="I52" s="15" t="e">
        <f t="shared" si="7"/>
        <v>#DIV/0!</v>
      </c>
      <c r="J52" s="15" t="e">
        <f t="shared" si="7"/>
        <v>#DIV/0!</v>
      </c>
    </row>
    <row r="53" spans="1:10" ht="12" customHeight="1" x14ac:dyDescent="0.25">
      <c r="A53" s="10" t="s">
        <v>126</v>
      </c>
      <c r="B53" s="26">
        <v>0</v>
      </c>
      <c r="C53" s="26">
        <v>0</v>
      </c>
      <c r="D53" s="26">
        <f>+B53+C53</f>
        <v>0</v>
      </c>
      <c r="E53" s="26">
        <v>0</v>
      </c>
      <c r="F53" s="26">
        <v>0</v>
      </c>
      <c r="G53" s="26">
        <f>+E53+F53</f>
        <v>0</v>
      </c>
      <c r="H53" s="15" t="e">
        <f t="shared" si="7"/>
        <v>#DIV/0!</v>
      </c>
      <c r="I53" s="15" t="e">
        <f t="shared" si="7"/>
        <v>#DIV/0!</v>
      </c>
      <c r="J53" s="15" t="e">
        <f t="shared" si="7"/>
        <v>#DIV/0!</v>
      </c>
    </row>
    <row r="54" spans="1:10" ht="12" customHeight="1" x14ac:dyDescent="0.25">
      <c r="A54" s="22" t="s">
        <v>26</v>
      </c>
      <c r="B54" s="6">
        <f t="shared" ref="B54:G54" si="15">SUM(B55:B59)</f>
        <v>96</v>
      </c>
      <c r="C54" s="6">
        <f t="shared" si="15"/>
        <v>138</v>
      </c>
      <c r="D54" s="6">
        <f t="shared" si="15"/>
        <v>234</v>
      </c>
      <c r="E54" s="6">
        <f t="shared" si="15"/>
        <v>66</v>
      </c>
      <c r="F54" s="6">
        <f t="shared" si="15"/>
        <v>113</v>
      </c>
      <c r="G54" s="6">
        <f t="shared" si="15"/>
        <v>179</v>
      </c>
      <c r="H54" s="32">
        <f t="shared" si="7"/>
        <v>68.75</v>
      </c>
      <c r="I54" s="32">
        <f t="shared" si="7"/>
        <v>81.884057971014485</v>
      </c>
      <c r="J54" s="32">
        <f t="shared" si="7"/>
        <v>76.495726495726487</v>
      </c>
    </row>
    <row r="55" spans="1:10" ht="12" customHeight="1" x14ac:dyDescent="0.25">
      <c r="A55" s="10" t="s">
        <v>76</v>
      </c>
      <c r="B55" s="26">
        <v>26</v>
      </c>
      <c r="C55" s="26">
        <v>33</v>
      </c>
      <c r="D55" s="26">
        <f>+B55+C55</f>
        <v>59</v>
      </c>
      <c r="E55" s="26">
        <v>12</v>
      </c>
      <c r="F55" s="26">
        <v>13</v>
      </c>
      <c r="G55" s="26">
        <f>+E55+F55</f>
        <v>25</v>
      </c>
      <c r="H55" s="15">
        <f t="shared" si="7"/>
        <v>46.153846153846153</v>
      </c>
      <c r="I55" s="15">
        <f t="shared" si="7"/>
        <v>39.393939393939391</v>
      </c>
      <c r="J55" s="15">
        <f t="shared" si="7"/>
        <v>42.372881355932201</v>
      </c>
    </row>
    <row r="56" spans="1:10" ht="12" customHeight="1" x14ac:dyDescent="0.25">
      <c r="A56" s="10" t="s">
        <v>101</v>
      </c>
      <c r="B56" s="26">
        <v>22</v>
      </c>
      <c r="C56" s="26">
        <v>26</v>
      </c>
      <c r="D56" s="26">
        <f>+B56+C56</f>
        <v>48</v>
      </c>
      <c r="E56" s="26">
        <v>18</v>
      </c>
      <c r="F56" s="26">
        <v>21</v>
      </c>
      <c r="G56" s="26">
        <f>+E56+F56</f>
        <v>39</v>
      </c>
      <c r="H56" s="15">
        <f t="shared" si="7"/>
        <v>81.818181818181827</v>
      </c>
      <c r="I56" s="15">
        <f t="shared" si="7"/>
        <v>80.769230769230774</v>
      </c>
      <c r="J56" s="15">
        <f t="shared" si="7"/>
        <v>81.25</v>
      </c>
    </row>
    <row r="57" spans="1:10" ht="12" customHeight="1" x14ac:dyDescent="0.25">
      <c r="A57" s="10" t="s">
        <v>125</v>
      </c>
      <c r="B57" s="26">
        <v>20</v>
      </c>
      <c r="C57" s="26">
        <v>36</v>
      </c>
      <c r="D57" s="26">
        <f>+B57+C57</f>
        <v>56</v>
      </c>
      <c r="E57" s="26">
        <v>10</v>
      </c>
      <c r="F57" s="26">
        <v>26</v>
      </c>
      <c r="G57" s="26">
        <f>+E57+F57</f>
        <v>36</v>
      </c>
      <c r="H57" s="15">
        <f t="shared" si="7"/>
        <v>50</v>
      </c>
      <c r="I57" s="15">
        <f t="shared" si="7"/>
        <v>72.222222222222214</v>
      </c>
      <c r="J57" s="15">
        <f t="shared" si="7"/>
        <v>64.285714285714292</v>
      </c>
    </row>
    <row r="58" spans="1:10" ht="12" customHeight="1" x14ac:dyDescent="0.25">
      <c r="A58" s="10" t="s">
        <v>160</v>
      </c>
      <c r="B58" s="26">
        <v>0</v>
      </c>
      <c r="C58" s="26">
        <v>0</v>
      </c>
      <c r="D58" s="26">
        <f>+B58+C58</f>
        <v>0</v>
      </c>
      <c r="E58" s="26">
        <v>0</v>
      </c>
      <c r="F58" s="26">
        <v>0</v>
      </c>
      <c r="G58" s="26">
        <f>+E58+F58</f>
        <v>0</v>
      </c>
      <c r="H58" s="15" t="e">
        <f t="shared" si="7"/>
        <v>#DIV/0!</v>
      </c>
      <c r="I58" s="15" t="e">
        <f t="shared" si="7"/>
        <v>#DIV/0!</v>
      </c>
      <c r="J58" s="15" t="e">
        <f t="shared" si="7"/>
        <v>#DIV/0!</v>
      </c>
    </row>
    <row r="59" spans="1:10" ht="12" customHeight="1" x14ac:dyDescent="0.25">
      <c r="A59" s="10" t="s">
        <v>97</v>
      </c>
      <c r="B59" s="26">
        <v>28</v>
      </c>
      <c r="C59" s="26">
        <v>43</v>
      </c>
      <c r="D59" s="26">
        <f>+B59+C59</f>
        <v>71</v>
      </c>
      <c r="E59" s="26">
        <v>26</v>
      </c>
      <c r="F59" s="26">
        <v>53</v>
      </c>
      <c r="G59" s="26">
        <f>+E59+F59</f>
        <v>79</v>
      </c>
      <c r="H59" s="15">
        <f t="shared" si="7"/>
        <v>92.857142857142861</v>
      </c>
      <c r="I59" s="15">
        <f t="shared" si="7"/>
        <v>123.25581395348837</v>
      </c>
      <c r="J59" s="15">
        <f t="shared" si="7"/>
        <v>111.26760563380283</v>
      </c>
    </row>
    <row r="60" spans="1:10" ht="12" customHeight="1" x14ac:dyDescent="0.25">
      <c r="A60" s="22" t="s">
        <v>25</v>
      </c>
      <c r="B60" s="6">
        <f t="shared" ref="B60:G60" si="16">SUM(B61:B63)</f>
        <v>50</v>
      </c>
      <c r="C60" s="6">
        <f t="shared" si="16"/>
        <v>280</v>
      </c>
      <c r="D60" s="6">
        <f t="shared" si="16"/>
        <v>330</v>
      </c>
      <c r="E60" s="6">
        <f t="shared" si="16"/>
        <v>41</v>
      </c>
      <c r="F60" s="6">
        <f t="shared" si="16"/>
        <v>204</v>
      </c>
      <c r="G60" s="6">
        <f t="shared" si="16"/>
        <v>245</v>
      </c>
      <c r="H60" s="32">
        <f t="shared" si="7"/>
        <v>82</v>
      </c>
      <c r="I60" s="32">
        <f t="shared" si="7"/>
        <v>72.857142857142847</v>
      </c>
      <c r="J60" s="32">
        <f t="shared" si="7"/>
        <v>74.242424242424249</v>
      </c>
    </row>
    <row r="61" spans="1:10" ht="12" customHeight="1" x14ac:dyDescent="0.25">
      <c r="A61" s="10" t="s">
        <v>92</v>
      </c>
      <c r="B61" s="26">
        <v>41</v>
      </c>
      <c r="C61" s="26">
        <v>219</v>
      </c>
      <c r="D61" s="26">
        <f>+B61+C61</f>
        <v>260</v>
      </c>
      <c r="E61" s="26">
        <v>39</v>
      </c>
      <c r="F61" s="26">
        <v>176</v>
      </c>
      <c r="G61" s="26">
        <f>+E61+F61</f>
        <v>215</v>
      </c>
      <c r="H61" s="15">
        <f t="shared" si="7"/>
        <v>95.121951219512198</v>
      </c>
      <c r="I61" s="15">
        <f t="shared" si="7"/>
        <v>80.365296803652967</v>
      </c>
      <c r="J61" s="15">
        <f t="shared" si="7"/>
        <v>82.692307692307693</v>
      </c>
    </row>
    <row r="62" spans="1:10" ht="12" customHeight="1" x14ac:dyDescent="0.25">
      <c r="A62" s="10" t="s">
        <v>102</v>
      </c>
      <c r="B62" s="26">
        <v>5</v>
      </c>
      <c r="C62" s="26">
        <v>34</v>
      </c>
      <c r="D62" s="26">
        <f>+B62+C62</f>
        <v>39</v>
      </c>
      <c r="E62" s="26">
        <v>1</v>
      </c>
      <c r="F62" s="26">
        <v>14</v>
      </c>
      <c r="G62" s="26">
        <f>+E62+F62</f>
        <v>15</v>
      </c>
      <c r="H62" s="15">
        <f t="shared" si="7"/>
        <v>20</v>
      </c>
      <c r="I62" s="15">
        <f t="shared" si="7"/>
        <v>41.17647058823529</v>
      </c>
      <c r="J62" s="15">
        <f t="shared" si="7"/>
        <v>38.461538461538467</v>
      </c>
    </row>
    <row r="63" spans="1:10" ht="12" customHeight="1" x14ac:dyDescent="0.25">
      <c r="A63" s="10" t="s">
        <v>124</v>
      </c>
      <c r="B63" s="26">
        <v>4</v>
      </c>
      <c r="C63" s="26">
        <v>27</v>
      </c>
      <c r="D63" s="26">
        <f>+B63+C63</f>
        <v>31</v>
      </c>
      <c r="E63" s="26">
        <v>1</v>
      </c>
      <c r="F63" s="26">
        <v>14</v>
      </c>
      <c r="G63" s="26">
        <f>+E63+F63</f>
        <v>15</v>
      </c>
      <c r="H63" s="15">
        <f t="shared" si="7"/>
        <v>25</v>
      </c>
      <c r="I63" s="15">
        <f t="shared" si="7"/>
        <v>51.851851851851848</v>
      </c>
      <c r="J63" s="15">
        <f t="shared" si="7"/>
        <v>48.387096774193552</v>
      </c>
    </row>
    <row r="64" spans="1:10" ht="12" customHeight="1" x14ac:dyDescent="0.25">
      <c r="A64" s="22" t="s">
        <v>24</v>
      </c>
      <c r="B64" s="6">
        <f t="shared" ref="B64:G64" si="17">SUM(B65:B68)</f>
        <v>46</v>
      </c>
      <c r="C64" s="6">
        <f t="shared" si="17"/>
        <v>53</v>
      </c>
      <c r="D64" s="6">
        <f t="shared" si="17"/>
        <v>99</v>
      </c>
      <c r="E64" s="6">
        <f t="shared" si="17"/>
        <v>28</v>
      </c>
      <c r="F64" s="6">
        <f t="shared" si="17"/>
        <v>36</v>
      </c>
      <c r="G64" s="6">
        <f t="shared" si="17"/>
        <v>64</v>
      </c>
      <c r="H64" s="32">
        <f t="shared" si="7"/>
        <v>60.869565217391312</v>
      </c>
      <c r="I64" s="32">
        <f t="shared" si="7"/>
        <v>67.924528301886795</v>
      </c>
      <c r="J64" s="32">
        <f t="shared" si="7"/>
        <v>64.646464646464651</v>
      </c>
    </row>
    <row r="65" spans="1:10" ht="12" customHeight="1" x14ac:dyDescent="0.25">
      <c r="A65" s="10" t="s">
        <v>123</v>
      </c>
      <c r="B65" s="26">
        <v>27</v>
      </c>
      <c r="C65" s="26">
        <v>29</v>
      </c>
      <c r="D65" s="26">
        <f>+B65+C65</f>
        <v>56</v>
      </c>
      <c r="E65" s="26">
        <v>12</v>
      </c>
      <c r="F65" s="26">
        <v>26</v>
      </c>
      <c r="G65" s="26">
        <f>+E65+F65</f>
        <v>38</v>
      </c>
      <c r="H65" s="15">
        <f t="shared" si="7"/>
        <v>44.444444444444443</v>
      </c>
      <c r="I65" s="15">
        <f t="shared" si="7"/>
        <v>89.65517241379311</v>
      </c>
      <c r="J65" s="15">
        <f t="shared" si="7"/>
        <v>67.857142857142861</v>
      </c>
    </row>
    <row r="66" spans="1:10" ht="12" customHeight="1" x14ac:dyDescent="0.25">
      <c r="A66" s="10" t="s">
        <v>166</v>
      </c>
      <c r="B66" s="26">
        <v>0</v>
      </c>
      <c r="C66" s="26">
        <v>0</v>
      </c>
      <c r="D66" s="26">
        <f>+B66+C66</f>
        <v>0</v>
      </c>
      <c r="E66" s="26">
        <v>1</v>
      </c>
      <c r="F66" s="26">
        <v>2</v>
      </c>
      <c r="G66" s="26">
        <f>+E66+F66</f>
        <v>3</v>
      </c>
      <c r="H66" s="15" t="e">
        <f t="shared" si="7"/>
        <v>#DIV/0!</v>
      </c>
      <c r="I66" s="15" t="e">
        <f t="shared" si="7"/>
        <v>#DIV/0!</v>
      </c>
      <c r="J66" s="15" t="e">
        <f t="shared" si="7"/>
        <v>#DIV/0!</v>
      </c>
    </row>
    <row r="67" spans="1:10" ht="12" customHeight="1" x14ac:dyDescent="0.25">
      <c r="A67" s="10" t="s">
        <v>122</v>
      </c>
      <c r="B67" s="26">
        <v>8</v>
      </c>
      <c r="C67" s="26">
        <v>6</v>
      </c>
      <c r="D67" s="26">
        <f>+B67+C67</f>
        <v>14</v>
      </c>
      <c r="E67" s="26">
        <v>10</v>
      </c>
      <c r="F67" s="26">
        <v>2</v>
      </c>
      <c r="G67" s="26">
        <f>+E67+F67</f>
        <v>12</v>
      </c>
      <c r="H67" s="15">
        <f t="shared" si="7"/>
        <v>125</v>
      </c>
      <c r="I67" s="15">
        <f t="shared" si="7"/>
        <v>33.333333333333329</v>
      </c>
      <c r="J67" s="15">
        <f t="shared" si="7"/>
        <v>85.714285714285708</v>
      </c>
    </row>
    <row r="68" spans="1:10" ht="12" customHeight="1" x14ac:dyDescent="0.25">
      <c r="A68" s="10" t="s">
        <v>144</v>
      </c>
      <c r="B68" s="26">
        <v>11</v>
      </c>
      <c r="C68" s="26">
        <v>18</v>
      </c>
      <c r="D68" s="26">
        <f>+B68+C68</f>
        <v>29</v>
      </c>
      <c r="E68" s="26">
        <v>5</v>
      </c>
      <c r="F68" s="26">
        <v>6</v>
      </c>
      <c r="G68" s="26">
        <f>+E68+F68</f>
        <v>11</v>
      </c>
      <c r="H68" s="15">
        <f t="shared" si="7"/>
        <v>45.454545454545453</v>
      </c>
      <c r="I68" s="15">
        <f t="shared" si="7"/>
        <v>33.333333333333329</v>
      </c>
      <c r="J68" s="15">
        <f t="shared" si="7"/>
        <v>37.931034482758619</v>
      </c>
    </row>
    <row r="69" spans="1:10" ht="12" customHeight="1" x14ac:dyDescent="0.25">
      <c r="A69" s="22" t="s">
        <v>23</v>
      </c>
      <c r="B69" s="6">
        <f t="shared" ref="B69:G69" si="18">SUM(B70:B74)</f>
        <v>47</v>
      </c>
      <c r="C69" s="6">
        <f t="shared" si="18"/>
        <v>76</v>
      </c>
      <c r="D69" s="6">
        <f t="shared" si="18"/>
        <v>123</v>
      </c>
      <c r="E69" s="6">
        <f t="shared" si="18"/>
        <v>36</v>
      </c>
      <c r="F69" s="6">
        <f t="shared" si="18"/>
        <v>32</v>
      </c>
      <c r="G69" s="6">
        <f t="shared" si="18"/>
        <v>68</v>
      </c>
      <c r="H69" s="32">
        <f t="shared" si="7"/>
        <v>76.59574468085107</v>
      </c>
      <c r="I69" s="32">
        <f t="shared" si="7"/>
        <v>42.105263157894733</v>
      </c>
      <c r="J69" s="32">
        <f t="shared" si="7"/>
        <v>55.284552845528459</v>
      </c>
    </row>
    <row r="70" spans="1:10" ht="12" customHeight="1" x14ac:dyDescent="0.25">
      <c r="A70" s="10" t="s">
        <v>121</v>
      </c>
      <c r="B70" s="26">
        <v>2</v>
      </c>
      <c r="C70" s="26">
        <v>11</v>
      </c>
      <c r="D70" s="26">
        <f>+B70+C70</f>
        <v>13</v>
      </c>
      <c r="E70" s="26">
        <v>3</v>
      </c>
      <c r="F70" s="26">
        <v>4</v>
      </c>
      <c r="G70" s="26">
        <f>+E70+F70</f>
        <v>7</v>
      </c>
      <c r="H70" s="15">
        <f t="shared" si="7"/>
        <v>150</v>
      </c>
      <c r="I70" s="15">
        <f t="shared" si="7"/>
        <v>36.363636363636367</v>
      </c>
      <c r="J70" s="15">
        <f t="shared" si="7"/>
        <v>53.846153846153847</v>
      </c>
    </row>
    <row r="71" spans="1:10" ht="12" customHeight="1" x14ac:dyDescent="0.25">
      <c r="A71" s="10" t="s">
        <v>120</v>
      </c>
      <c r="B71" s="26">
        <v>4</v>
      </c>
      <c r="C71" s="26">
        <v>13</v>
      </c>
      <c r="D71" s="26">
        <f>+B71+C71</f>
        <v>17</v>
      </c>
      <c r="E71" s="26">
        <v>1</v>
      </c>
      <c r="F71" s="26">
        <v>1</v>
      </c>
      <c r="G71" s="26">
        <f>+E71+F71</f>
        <v>2</v>
      </c>
      <c r="H71" s="15">
        <f t="shared" si="7"/>
        <v>25</v>
      </c>
      <c r="I71" s="15">
        <f t="shared" si="7"/>
        <v>7.6923076923076925</v>
      </c>
      <c r="J71" s="15">
        <f t="shared" si="7"/>
        <v>11.76470588235294</v>
      </c>
    </row>
    <row r="72" spans="1:10" ht="12" customHeight="1" x14ac:dyDescent="0.25">
      <c r="A72" s="10" t="s">
        <v>119</v>
      </c>
      <c r="B72" s="26">
        <v>11</v>
      </c>
      <c r="C72" s="26">
        <v>7</v>
      </c>
      <c r="D72" s="26">
        <f>+B72+C72</f>
        <v>18</v>
      </c>
      <c r="E72" s="26">
        <v>14</v>
      </c>
      <c r="F72" s="26">
        <v>4</v>
      </c>
      <c r="G72" s="26">
        <f>+E72+F72</f>
        <v>18</v>
      </c>
      <c r="H72" s="15">
        <f t="shared" si="7"/>
        <v>127.27272727272727</v>
      </c>
      <c r="I72" s="15">
        <f t="shared" si="7"/>
        <v>57.142857142857139</v>
      </c>
      <c r="J72" s="15">
        <f t="shared" si="7"/>
        <v>100</v>
      </c>
    </row>
    <row r="73" spans="1:10" ht="12" customHeight="1" x14ac:dyDescent="0.25">
      <c r="A73" s="10" t="s">
        <v>118</v>
      </c>
      <c r="B73" s="26">
        <v>20</v>
      </c>
      <c r="C73" s="26">
        <v>17</v>
      </c>
      <c r="D73" s="26">
        <f>+B73+C73</f>
        <v>37</v>
      </c>
      <c r="E73" s="26">
        <v>11</v>
      </c>
      <c r="F73" s="26">
        <v>11</v>
      </c>
      <c r="G73" s="26">
        <f>+E73+F73</f>
        <v>22</v>
      </c>
      <c r="H73" s="15">
        <f t="shared" si="7"/>
        <v>55.000000000000007</v>
      </c>
      <c r="I73" s="15">
        <f t="shared" si="7"/>
        <v>64.705882352941174</v>
      </c>
      <c r="J73" s="15">
        <f t="shared" si="7"/>
        <v>59.45945945945946</v>
      </c>
    </row>
    <row r="74" spans="1:10" ht="12" customHeight="1" x14ac:dyDescent="0.25">
      <c r="A74" s="11" t="s">
        <v>167</v>
      </c>
      <c r="B74" s="26">
        <v>10</v>
      </c>
      <c r="C74" s="26">
        <v>28</v>
      </c>
      <c r="D74" s="26">
        <f>+B74+C74</f>
        <v>38</v>
      </c>
      <c r="E74" s="26">
        <v>7</v>
      </c>
      <c r="F74" s="26">
        <v>12</v>
      </c>
      <c r="G74" s="26">
        <f>+E74+F74</f>
        <v>19</v>
      </c>
      <c r="H74" s="15">
        <f t="shared" si="7"/>
        <v>70</v>
      </c>
      <c r="I74" s="15">
        <f t="shared" si="7"/>
        <v>42.857142857142854</v>
      </c>
      <c r="J74" s="15">
        <f t="shared" si="7"/>
        <v>50</v>
      </c>
    </row>
    <row r="75" spans="1:10" ht="12" customHeight="1" x14ac:dyDescent="0.25">
      <c r="A75" s="22" t="s">
        <v>22</v>
      </c>
      <c r="B75" s="6">
        <f t="shared" ref="B75:G75" si="19">SUM(B76:B80)</f>
        <v>206</v>
      </c>
      <c r="C75" s="6">
        <f t="shared" si="19"/>
        <v>55</v>
      </c>
      <c r="D75" s="6">
        <f t="shared" si="19"/>
        <v>261</v>
      </c>
      <c r="E75" s="6">
        <f t="shared" si="19"/>
        <v>147</v>
      </c>
      <c r="F75" s="6">
        <f t="shared" si="19"/>
        <v>43</v>
      </c>
      <c r="G75" s="6">
        <f t="shared" si="19"/>
        <v>190</v>
      </c>
      <c r="H75" s="32">
        <f t="shared" si="7"/>
        <v>71.359223300970882</v>
      </c>
      <c r="I75" s="32">
        <f t="shared" si="7"/>
        <v>78.181818181818187</v>
      </c>
      <c r="J75" s="32">
        <f t="shared" si="7"/>
        <v>72.796934865900383</v>
      </c>
    </row>
    <row r="76" spans="1:10" ht="12" customHeight="1" x14ac:dyDescent="0.25">
      <c r="A76" s="10" t="s">
        <v>117</v>
      </c>
      <c r="B76" s="26">
        <v>66</v>
      </c>
      <c r="C76" s="26">
        <v>15</v>
      </c>
      <c r="D76" s="26">
        <f>+B76+C76</f>
        <v>81</v>
      </c>
      <c r="E76" s="26">
        <v>61</v>
      </c>
      <c r="F76" s="26">
        <v>23</v>
      </c>
      <c r="G76" s="26">
        <f>+E76+F76</f>
        <v>84</v>
      </c>
      <c r="H76" s="15">
        <f t="shared" si="7"/>
        <v>92.424242424242422</v>
      </c>
      <c r="I76" s="15">
        <f t="shared" si="7"/>
        <v>153.33333333333334</v>
      </c>
      <c r="J76" s="15">
        <f t="shared" si="7"/>
        <v>103.7037037037037</v>
      </c>
    </row>
    <row r="77" spans="1:10" ht="12" customHeight="1" x14ac:dyDescent="0.25">
      <c r="A77" s="10" t="s">
        <v>91</v>
      </c>
      <c r="B77" s="26">
        <v>42</v>
      </c>
      <c r="C77" s="26">
        <v>22</v>
      </c>
      <c r="D77" s="26">
        <f>+B77+C77</f>
        <v>64</v>
      </c>
      <c r="E77" s="26">
        <v>24</v>
      </c>
      <c r="F77" s="26">
        <v>13</v>
      </c>
      <c r="G77" s="26">
        <f>+E77+F77</f>
        <v>37</v>
      </c>
      <c r="H77" s="15">
        <f t="shared" si="7"/>
        <v>57.142857142857139</v>
      </c>
      <c r="I77" s="15">
        <f t="shared" si="7"/>
        <v>59.090909090909093</v>
      </c>
      <c r="J77" s="15">
        <f t="shared" si="7"/>
        <v>57.8125</v>
      </c>
    </row>
    <row r="78" spans="1:10" ht="12" customHeight="1" x14ac:dyDescent="0.25">
      <c r="A78" s="10" t="s">
        <v>143</v>
      </c>
      <c r="B78" s="26">
        <v>25</v>
      </c>
      <c r="C78" s="26">
        <v>2</v>
      </c>
      <c r="D78" s="26">
        <f>+B78+C78</f>
        <v>27</v>
      </c>
      <c r="E78" s="26">
        <v>13</v>
      </c>
      <c r="F78" s="26">
        <v>1</v>
      </c>
      <c r="G78" s="26">
        <f>+E78+F78</f>
        <v>14</v>
      </c>
      <c r="H78" s="15">
        <f t="shared" si="7"/>
        <v>52</v>
      </c>
      <c r="I78" s="15">
        <f t="shared" si="7"/>
        <v>50</v>
      </c>
      <c r="J78" s="15">
        <f t="shared" si="7"/>
        <v>51.851851851851848</v>
      </c>
    </row>
    <row r="79" spans="1:10" ht="12" customHeight="1" x14ac:dyDescent="0.25">
      <c r="A79" s="11" t="s">
        <v>116</v>
      </c>
      <c r="B79" s="26">
        <v>22</v>
      </c>
      <c r="C79" s="26">
        <v>13</v>
      </c>
      <c r="D79" s="26">
        <f>+B79+C79</f>
        <v>35</v>
      </c>
      <c r="E79" s="26">
        <v>2</v>
      </c>
      <c r="F79" s="26">
        <v>1</v>
      </c>
      <c r="G79" s="26">
        <f>+E79+F79</f>
        <v>3</v>
      </c>
      <c r="H79" s="15">
        <f t="shared" si="7"/>
        <v>9.0909090909090917</v>
      </c>
      <c r="I79" s="15">
        <f t="shared" si="7"/>
        <v>7.6923076923076925</v>
      </c>
      <c r="J79" s="15">
        <f t="shared" si="7"/>
        <v>8.5714285714285712</v>
      </c>
    </row>
    <row r="80" spans="1:10" ht="12" customHeight="1" x14ac:dyDescent="0.25">
      <c r="A80" s="10" t="s">
        <v>115</v>
      </c>
      <c r="B80" s="26">
        <v>51</v>
      </c>
      <c r="C80" s="26">
        <v>3</v>
      </c>
      <c r="D80" s="26">
        <f>+B80+C80</f>
        <v>54</v>
      </c>
      <c r="E80" s="26">
        <v>47</v>
      </c>
      <c r="F80" s="26">
        <v>5</v>
      </c>
      <c r="G80" s="26">
        <f>+E80+F80</f>
        <v>52</v>
      </c>
      <c r="H80" s="15">
        <f t="shared" si="7"/>
        <v>92.156862745098039</v>
      </c>
      <c r="I80" s="15">
        <f t="shared" si="7"/>
        <v>166.66666666666669</v>
      </c>
      <c r="J80" s="15">
        <f t="shared" si="7"/>
        <v>96.296296296296291</v>
      </c>
    </row>
    <row r="81" spans="1:10" ht="12" customHeight="1" x14ac:dyDescent="0.25">
      <c r="A81" s="22" t="s">
        <v>21</v>
      </c>
      <c r="B81" s="6">
        <f t="shared" ref="B81:G81" si="20">SUM(B82:B83)</f>
        <v>41</v>
      </c>
      <c r="C81" s="6">
        <f t="shared" si="20"/>
        <v>96</v>
      </c>
      <c r="D81" s="6">
        <f t="shared" si="20"/>
        <v>137</v>
      </c>
      <c r="E81" s="6">
        <f t="shared" si="20"/>
        <v>24</v>
      </c>
      <c r="F81" s="6">
        <f t="shared" si="20"/>
        <v>63</v>
      </c>
      <c r="G81" s="6">
        <f t="shared" si="20"/>
        <v>87</v>
      </c>
      <c r="H81" s="32">
        <f t="shared" si="7"/>
        <v>58.536585365853654</v>
      </c>
      <c r="I81" s="32">
        <f t="shared" si="7"/>
        <v>65.625</v>
      </c>
      <c r="J81" s="32">
        <f t="shared" si="7"/>
        <v>63.503649635036496</v>
      </c>
    </row>
    <row r="82" spans="1:10" ht="12" customHeight="1" x14ac:dyDescent="0.25">
      <c r="A82" s="10" t="s">
        <v>114</v>
      </c>
      <c r="B82" s="26">
        <v>2</v>
      </c>
      <c r="C82" s="26">
        <v>10</v>
      </c>
      <c r="D82" s="26">
        <f>+B82+C82</f>
        <v>12</v>
      </c>
      <c r="E82" s="26">
        <v>1</v>
      </c>
      <c r="F82" s="26">
        <v>2</v>
      </c>
      <c r="G82" s="26">
        <f>+E82+F82</f>
        <v>3</v>
      </c>
      <c r="H82" s="15">
        <f t="shared" si="7"/>
        <v>50</v>
      </c>
      <c r="I82" s="15">
        <f t="shared" si="7"/>
        <v>20</v>
      </c>
      <c r="J82" s="15">
        <f t="shared" si="7"/>
        <v>25</v>
      </c>
    </row>
    <row r="83" spans="1:10" ht="12" customHeight="1" x14ac:dyDescent="0.25">
      <c r="A83" s="10" t="s">
        <v>74</v>
      </c>
      <c r="B83" s="26">
        <v>39</v>
      </c>
      <c r="C83" s="26">
        <v>86</v>
      </c>
      <c r="D83" s="26">
        <f>+B83+C83</f>
        <v>125</v>
      </c>
      <c r="E83" s="26">
        <v>23</v>
      </c>
      <c r="F83" s="26">
        <v>61</v>
      </c>
      <c r="G83" s="26">
        <f>+E83+F83</f>
        <v>84</v>
      </c>
      <c r="H83" s="15">
        <f t="shared" si="7"/>
        <v>58.974358974358978</v>
      </c>
      <c r="I83" s="15">
        <f t="shared" si="7"/>
        <v>70.930232558139537</v>
      </c>
      <c r="J83" s="15">
        <f t="shared" si="7"/>
        <v>67.2</v>
      </c>
    </row>
    <row r="84" spans="1:10" ht="12" customHeight="1" x14ac:dyDescent="0.25">
      <c r="A84" s="22" t="s">
        <v>20</v>
      </c>
      <c r="B84" s="6">
        <f t="shared" ref="B84:G84" si="21">SUM(B85:B89)</f>
        <v>142</v>
      </c>
      <c r="C84" s="6">
        <f t="shared" si="21"/>
        <v>244</v>
      </c>
      <c r="D84" s="6">
        <f t="shared" si="21"/>
        <v>386</v>
      </c>
      <c r="E84" s="6">
        <f t="shared" si="21"/>
        <v>93</v>
      </c>
      <c r="F84" s="6">
        <f t="shared" si="21"/>
        <v>143</v>
      </c>
      <c r="G84" s="6">
        <f t="shared" si="21"/>
        <v>236</v>
      </c>
      <c r="H84" s="32">
        <f t="shared" si="7"/>
        <v>65.492957746478879</v>
      </c>
      <c r="I84" s="32">
        <f t="shared" si="7"/>
        <v>58.606557377049185</v>
      </c>
      <c r="J84" s="32">
        <f t="shared" si="7"/>
        <v>61.139896373056992</v>
      </c>
    </row>
    <row r="85" spans="1:10" ht="12" customHeight="1" x14ac:dyDescent="0.25">
      <c r="A85" s="10" t="s">
        <v>113</v>
      </c>
      <c r="B85" s="26">
        <v>25</v>
      </c>
      <c r="C85" s="26">
        <v>16</v>
      </c>
      <c r="D85" s="26">
        <f>+B85+C85</f>
        <v>41</v>
      </c>
      <c r="E85" s="26">
        <v>6</v>
      </c>
      <c r="F85" s="26">
        <v>5</v>
      </c>
      <c r="G85" s="26">
        <f>+E85+F85</f>
        <v>11</v>
      </c>
      <c r="H85" s="15">
        <f t="shared" si="7"/>
        <v>24</v>
      </c>
      <c r="I85" s="15">
        <f t="shared" si="7"/>
        <v>31.25</v>
      </c>
      <c r="J85" s="15">
        <f t="shared" si="7"/>
        <v>26.829268292682929</v>
      </c>
    </row>
    <row r="86" spans="1:10" ht="12" customHeight="1" x14ac:dyDescent="0.25">
      <c r="A86" s="10" t="s">
        <v>87</v>
      </c>
      <c r="B86" s="26">
        <v>67</v>
      </c>
      <c r="C86" s="26">
        <v>82</v>
      </c>
      <c r="D86" s="26">
        <f>+B86+C86</f>
        <v>149</v>
      </c>
      <c r="E86" s="26">
        <v>62</v>
      </c>
      <c r="F86" s="26">
        <v>66</v>
      </c>
      <c r="G86" s="26">
        <f>+E86+F86</f>
        <v>128</v>
      </c>
      <c r="H86" s="15">
        <f t="shared" si="7"/>
        <v>92.537313432835816</v>
      </c>
      <c r="I86" s="15">
        <f t="shared" si="7"/>
        <v>80.487804878048792</v>
      </c>
      <c r="J86" s="15">
        <f t="shared" si="7"/>
        <v>85.90604026845638</v>
      </c>
    </row>
    <row r="87" spans="1:10" ht="12" customHeight="1" x14ac:dyDescent="0.25">
      <c r="A87" s="10" t="s">
        <v>88</v>
      </c>
      <c r="B87" s="26">
        <v>11</v>
      </c>
      <c r="C87" s="26">
        <v>50</v>
      </c>
      <c r="D87" s="26">
        <f>+B87+C87</f>
        <v>61</v>
      </c>
      <c r="E87" s="26">
        <v>3</v>
      </c>
      <c r="F87" s="26">
        <v>25</v>
      </c>
      <c r="G87" s="26">
        <f>+E87+F87</f>
        <v>28</v>
      </c>
      <c r="H87" s="15">
        <f t="shared" si="7"/>
        <v>27.27272727272727</v>
      </c>
      <c r="I87" s="15">
        <f t="shared" si="7"/>
        <v>50</v>
      </c>
      <c r="J87" s="15">
        <f t="shared" si="7"/>
        <v>45.901639344262293</v>
      </c>
    </row>
    <row r="88" spans="1:10" ht="12" customHeight="1" x14ac:dyDescent="0.25">
      <c r="A88" s="10" t="s">
        <v>112</v>
      </c>
      <c r="B88" s="26">
        <v>26</v>
      </c>
      <c r="C88" s="26">
        <v>47</v>
      </c>
      <c r="D88" s="26">
        <f>+B88+C88</f>
        <v>73</v>
      </c>
      <c r="E88" s="26">
        <v>11</v>
      </c>
      <c r="F88" s="26">
        <v>29</v>
      </c>
      <c r="G88" s="26">
        <f>+E88+F88</f>
        <v>40</v>
      </c>
      <c r="H88" s="15">
        <f t="shared" ref="H88:J119" si="22">E88/B88*100</f>
        <v>42.307692307692307</v>
      </c>
      <c r="I88" s="15">
        <f t="shared" si="22"/>
        <v>61.702127659574465</v>
      </c>
      <c r="J88" s="15">
        <f t="shared" si="22"/>
        <v>54.794520547945204</v>
      </c>
    </row>
    <row r="89" spans="1:10" ht="12" customHeight="1" x14ac:dyDescent="0.25">
      <c r="A89" s="10" t="s">
        <v>111</v>
      </c>
      <c r="B89" s="26">
        <v>13</v>
      </c>
      <c r="C89" s="26">
        <v>49</v>
      </c>
      <c r="D89" s="26">
        <f>+B89+C89</f>
        <v>62</v>
      </c>
      <c r="E89" s="26">
        <v>11</v>
      </c>
      <c r="F89" s="26">
        <v>18</v>
      </c>
      <c r="G89" s="26">
        <f>+E89+F89</f>
        <v>29</v>
      </c>
      <c r="H89" s="15">
        <f t="shared" si="22"/>
        <v>84.615384615384613</v>
      </c>
      <c r="I89" s="15">
        <f t="shared" si="22"/>
        <v>36.734693877551024</v>
      </c>
      <c r="J89" s="15">
        <f t="shared" si="22"/>
        <v>46.774193548387096</v>
      </c>
    </row>
    <row r="90" spans="1:10" ht="12" customHeight="1" x14ac:dyDescent="0.25">
      <c r="A90" s="22" t="s">
        <v>19</v>
      </c>
      <c r="B90" s="6">
        <f t="shared" ref="B90:G90" si="23">SUM(B91)</f>
        <v>53</v>
      </c>
      <c r="C90" s="6">
        <f t="shared" si="23"/>
        <v>61</v>
      </c>
      <c r="D90" s="6">
        <f t="shared" si="23"/>
        <v>114</v>
      </c>
      <c r="E90" s="6">
        <f t="shared" si="23"/>
        <v>63</v>
      </c>
      <c r="F90" s="6">
        <f t="shared" si="23"/>
        <v>57</v>
      </c>
      <c r="G90" s="6">
        <f t="shared" si="23"/>
        <v>120</v>
      </c>
      <c r="H90" s="32">
        <f t="shared" si="22"/>
        <v>118.86792452830188</v>
      </c>
      <c r="I90" s="32">
        <f t="shared" si="22"/>
        <v>93.442622950819683</v>
      </c>
      <c r="J90" s="32">
        <f t="shared" si="22"/>
        <v>105.26315789473684</v>
      </c>
    </row>
    <row r="91" spans="1:10" ht="12" customHeight="1" x14ac:dyDescent="0.25">
      <c r="A91" s="10" t="s">
        <v>107</v>
      </c>
      <c r="B91" s="26">
        <v>53</v>
      </c>
      <c r="C91" s="26">
        <v>61</v>
      </c>
      <c r="D91" s="26">
        <f>+B91+C91</f>
        <v>114</v>
      </c>
      <c r="E91" s="26">
        <v>63</v>
      </c>
      <c r="F91" s="26">
        <v>57</v>
      </c>
      <c r="G91" s="26">
        <f>+E91+F91</f>
        <v>120</v>
      </c>
      <c r="H91" s="15">
        <f t="shared" si="22"/>
        <v>118.86792452830188</v>
      </c>
      <c r="I91" s="15">
        <f t="shared" si="22"/>
        <v>93.442622950819683</v>
      </c>
      <c r="J91" s="15">
        <f t="shared" si="22"/>
        <v>105.26315789473684</v>
      </c>
    </row>
    <row r="92" spans="1:10" ht="12" customHeight="1" x14ac:dyDescent="0.25">
      <c r="A92" s="22" t="s">
        <v>18</v>
      </c>
      <c r="B92" s="6">
        <f t="shared" ref="B92:G92" si="24">SUM(B93:B94)</f>
        <v>42</v>
      </c>
      <c r="C92" s="6">
        <f t="shared" si="24"/>
        <v>89</v>
      </c>
      <c r="D92" s="6">
        <f t="shared" si="24"/>
        <v>131</v>
      </c>
      <c r="E92" s="6">
        <f t="shared" si="24"/>
        <v>23</v>
      </c>
      <c r="F92" s="6">
        <f t="shared" si="24"/>
        <v>82</v>
      </c>
      <c r="G92" s="6">
        <f t="shared" si="24"/>
        <v>105</v>
      </c>
      <c r="H92" s="32">
        <f t="shared" si="22"/>
        <v>54.761904761904766</v>
      </c>
      <c r="I92" s="32">
        <f t="shared" si="22"/>
        <v>92.134831460674164</v>
      </c>
      <c r="J92" s="32">
        <f t="shared" si="22"/>
        <v>80.152671755725194</v>
      </c>
    </row>
    <row r="93" spans="1:10" ht="12" customHeight="1" x14ac:dyDescent="0.25">
      <c r="A93" s="10" t="s">
        <v>110</v>
      </c>
      <c r="B93" s="26">
        <v>37</v>
      </c>
      <c r="C93" s="26">
        <v>78</v>
      </c>
      <c r="D93" s="26">
        <f>+B93+C93</f>
        <v>115</v>
      </c>
      <c r="E93" s="26">
        <v>23</v>
      </c>
      <c r="F93" s="26">
        <v>82</v>
      </c>
      <c r="G93" s="26">
        <f>+E93+F93</f>
        <v>105</v>
      </c>
      <c r="H93" s="15">
        <f t="shared" si="22"/>
        <v>62.162162162162161</v>
      </c>
      <c r="I93" s="15">
        <f t="shared" si="22"/>
        <v>105.12820512820514</v>
      </c>
      <c r="J93" s="15">
        <f t="shared" si="22"/>
        <v>91.304347826086953</v>
      </c>
    </row>
    <row r="94" spans="1:10" ht="12" customHeight="1" x14ac:dyDescent="0.25">
      <c r="A94" s="10" t="s">
        <v>64</v>
      </c>
      <c r="B94" s="26">
        <v>5</v>
      </c>
      <c r="C94" s="26">
        <v>11</v>
      </c>
      <c r="D94" s="26">
        <f>+B94+C94</f>
        <v>16</v>
      </c>
      <c r="E94" s="26">
        <v>0</v>
      </c>
      <c r="F94" s="26">
        <v>0</v>
      </c>
      <c r="G94" s="26">
        <f>+E94+F94</f>
        <v>0</v>
      </c>
      <c r="H94" s="15">
        <f t="shared" si="22"/>
        <v>0</v>
      </c>
      <c r="I94" s="15">
        <f t="shared" si="22"/>
        <v>0</v>
      </c>
      <c r="J94" s="15">
        <f t="shared" si="22"/>
        <v>0</v>
      </c>
    </row>
    <row r="95" spans="1:10" ht="12" customHeight="1" x14ac:dyDescent="0.25">
      <c r="A95" s="22" t="s">
        <v>17</v>
      </c>
      <c r="B95" s="6">
        <f t="shared" ref="B95:G95" si="25">SUM(B96:B97)</f>
        <v>39</v>
      </c>
      <c r="C95" s="6">
        <f t="shared" si="25"/>
        <v>61</v>
      </c>
      <c r="D95" s="6">
        <f t="shared" si="25"/>
        <v>100</v>
      </c>
      <c r="E95" s="6">
        <f t="shared" si="25"/>
        <v>20</v>
      </c>
      <c r="F95" s="6">
        <f t="shared" si="25"/>
        <v>21</v>
      </c>
      <c r="G95" s="6">
        <f t="shared" si="25"/>
        <v>41</v>
      </c>
      <c r="H95" s="32">
        <f t="shared" si="22"/>
        <v>51.282051282051277</v>
      </c>
      <c r="I95" s="32">
        <f t="shared" si="22"/>
        <v>34.42622950819672</v>
      </c>
      <c r="J95" s="32">
        <f t="shared" si="22"/>
        <v>41</v>
      </c>
    </row>
    <row r="96" spans="1:10" ht="12" customHeight="1" x14ac:dyDescent="0.25">
      <c r="A96" s="10" t="s">
        <v>109</v>
      </c>
      <c r="B96" s="26">
        <v>22</v>
      </c>
      <c r="C96" s="26">
        <v>47</v>
      </c>
      <c r="D96" s="26">
        <f>+B96+C96</f>
        <v>69</v>
      </c>
      <c r="E96" s="26">
        <v>5</v>
      </c>
      <c r="F96" s="26">
        <v>13</v>
      </c>
      <c r="G96" s="26">
        <f>+E96+F96</f>
        <v>18</v>
      </c>
      <c r="H96" s="15">
        <f t="shared" si="22"/>
        <v>22.727272727272727</v>
      </c>
      <c r="I96" s="15">
        <f t="shared" si="22"/>
        <v>27.659574468085108</v>
      </c>
      <c r="J96" s="15">
        <f t="shared" si="22"/>
        <v>26.086956521739129</v>
      </c>
    </row>
    <row r="97" spans="1:10" ht="12" customHeight="1" x14ac:dyDescent="0.25">
      <c r="A97" s="10" t="s">
        <v>108</v>
      </c>
      <c r="B97" s="26">
        <v>17</v>
      </c>
      <c r="C97" s="26">
        <v>14</v>
      </c>
      <c r="D97" s="26">
        <f>+B97+C97</f>
        <v>31</v>
      </c>
      <c r="E97" s="26">
        <v>15</v>
      </c>
      <c r="F97" s="26">
        <v>8</v>
      </c>
      <c r="G97" s="26">
        <f>+E97+F97</f>
        <v>23</v>
      </c>
      <c r="H97" s="15">
        <f t="shared" si="22"/>
        <v>88.235294117647058</v>
      </c>
      <c r="I97" s="15">
        <f t="shared" si="22"/>
        <v>57.142857142857139</v>
      </c>
      <c r="J97" s="15">
        <f t="shared" si="22"/>
        <v>74.193548387096769</v>
      </c>
    </row>
    <row r="98" spans="1:10" ht="12" customHeight="1" x14ac:dyDescent="0.25">
      <c r="A98" s="22" t="s">
        <v>16</v>
      </c>
      <c r="B98" s="6">
        <f t="shared" ref="B98:G98" si="26">SUM(B99:B103)</f>
        <v>61</v>
      </c>
      <c r="C98" s="6">
        <f t="shared" si="26"/>
        <v>108</v>
      </c>
      <c r="D98" s="6">
        <f t="shared" si="26"/>
        <v>169</v>
      </c>
      <c r="E98" s="6">
        <f t="shared" si="26"/>
        <v>63</v>
      </c>
      <c r="F98" s="6">
        <f t="shared" si="26"/>
        <v>126</v>
      </c>
      <c r="G98" s="6">
        <f t="shared" si="26"/>
        <v>189</v>
      </c>
      <c r="H98" s="32">
        <f t="shared" si="22"/>
        <v>103.27868852459017</v>
      </c>
      <c r="I98" s="32">
        <f t="shared" si="22"/>
        <v>116.66666666666667</v>
      </c>
      <c r="J98" s="32">
        <f t="shared" si="22"/>
        <v>111.83431952662721</v>
      </c>
    </row>
    <row r="99" spans="1:10" ht="12" customHeight="1" x14ac:dyDescent="0.25">
      <c r="A99" s="10" t="s">
        <v>63</v>
      </c>
      <c r="B99" s="26">
        <v>20</v>
      </c>
      <c r="C99" s="26">
        <v>34</v>
      </c>
      <c r="D99" s="26">
        <f>+B99+C99</f>
        <v>54</v>
      </c>
      <c r="E99" s="26">
        <v>13</v>
      </c>
      <c r="F99" s="26">
        <v>23</v>
      </c>
      <c r="G99" s="26">
        <f>+E99+F99</f>
        <v>36</v>
      </c>
      <c r="H99" s="15">
        <f t="shared" si="22"/>
        <v>65</v>
      </c>
      <c r="I99" s="15">
        <f t="shared" si="22"/>
        <v>67.64705882352942</v>
      </c>
      <c r="J99" s="15">
        <f t="shared" si="22"/>
        <v>66.666666666666657</v>
      </c>
    </row>
    <row r="100" spans="1:10" ht="12" customHeight="1" x14ac:dyDescent="0.25">
      <c r="A100" s="10" t="s">
        <v>61</v>
      </c>
      <c r="B100" s="26">
        <v>10</v>
      </c>
      <c r="C100" s="26">
        <v>13</v>
      </c>
      <c r="D100" s="26">
        <f>+B100+C100</f>
        <v>23</v>
      </c>
      <c r="E100" s="26">
        <v>14</v>
      </c>
      <c r="F100" s="26">
        <v>21</v>
      </c>
      <c r="G100" s="26">
        <f>+E100+F100</f>
        <v>35</v>
      </c>
      <c r="H100" s="15">
        <f t="shared" si="22"/>
        <v>140</v>
      </c>
      <c r="I100" s="15">
        <f t="shared" si="22"/>
        <v>161.53846153846155</v>
      </c>
      <c r="J100" s="15">
        <f t="shared" si="22"/>
        <v>152.17391304347828</v>
      </c>
    </row>
    <row r="101" spans="1:10" ht="12" customHeight="1" x14ac:dyDescent="0.25">
      <c r="A101" s="10" t="s">
        <v>60</v>
      </c>
      <c r="B101" s="26">
        <v>8</v>
      </c>
      <c r="C101" s="26">
        <v>14</v>
      </c>
      <c r="D101" s="26">
        <f>+B101+C101</f>
        <v>22</v>
      </c>
      <c r="E101" s="26">
        <v>6</v>
      </c>
      <c r="F101" s="26">
        <v>19</v>
      </c>
      <c r="G101" s="26">
        <f>+E101+F101</f>
        <v>25</v>
      </c>
      <c r="H101" s="15">
        <f t="shared" si="22"/>
        <v>75</v>
      </c>
      <c r="I101" s="15">
        <f t="shared" si="22"/>
        <v>135.71428571428572</v>
      </c>
      <c r="J101" s="15">
        <f t="shared" si="22"/>
        <v>113.63636363636364</v>
      </c>
    </row>
    <row r="102" spans="1:10" ht="12" customHeight="1" x14ac:dyDescent="0.25">
      <c r="A102" s="10" t="s">
        <v>59</v>
      </c>
      <c r="B102" s="26">
        <v>23</v>
      </c>
      <c r="C102" s="26">
        <v>47</v>
      </c>
      <c r="D102" s="26">
        <f>+B102+C102</f>
        <v>70</v>
      </c>
      <c r="E102" s="26">
        <v>30</v>
      </c>
      <c r="F102" s="26">
        <v>63</v>
      </c>
      <c r="G102" s="26">
        <f>+E102+F102</f>
        <v>93</v>
      </c>
      <c r="H102" s="15">
        <f t="shared" si="22"/>
        <v>130.43478260869566</v>
      </c>
      <c r="I102" s="15">
        <f t="shared" si="22"/>
        <v>134.04255319148936</v>
      </c>
      <c r="J102" s="15">
        <f t="shared" si="22"/>
        <v>132.85714285714286</v>
      </c>
    </row>
    <row r="103" spans="1:10" ht="12" customHeight="1" x14ac:dyDescent="0.25">
      <c r="A103" s="10" t="s">
        <v>62</v>
      </c>
      <c r="B103" s="26">
        <v>0</v>
      </c>
      <c r="C103" s="26">
        <v>0</v>
      </c>
      <c r="D103" s="26">
        <f>+B103+C103</f>
        <v>0</v>
      </c>
      <c r="E103" s="26">
        <v>0</v>
      </c>
      <c r="F103" s="26">
        <v>0</v>
      </c>
      <c r="G103" s="26">
        <f>+E103+F103</f>
        <v>0</v>
      </c>
      <c r="H103" s="15" t="e">
        <f t="shared" si="22"/>
        <v>#DIV/0!</v>
      </c>
      <c r="I103" s="15" t="e">
        <f t="shared" si="22"/>
        <v>#DIV/0!</v>
      </c>
      <c r="J103" s="15" t="e">
        <f t="shared" si="22"/>
        <v>#DIV/0!</v>
      </c>
    </row>
    <row r="104" spans="1:10" ht="12" customHeight="1" x14ac:dyDescent="0.25">
      <c r="A104" s="22" t="s">
        <v>15</v>
      </c>
      <c r="B104" s="6">
        <f t="shared" ref="B104:G104" si="27">SUM(B105:B106)</f>
        <v>48</v>
      </c>
      <c r="C104" s="6">
        <f t="shared" si="27"/>
        <v>99</v>
      </c>
      <c r="D104" s="6">
        <f t="shared" si="27"/>
        <v>147</v>
      </c>
      <c r="E104" s="6">
        <f t="shared" si="27"/>
        <v>37</v>
      </c>
      <c r="F104" s="6">
        <f t="shared" si="27"/>
        <v>101</v>
      </c>
      <c r="G104" s="6">
        <f t="shared" si="27"/>
        <v>138</v>
      </c>
      <c r="H104" s="32">
        <f t="shared" si="22"/>
        <v>77.083333333333343</v>
      </c>
      <c r="I104" s="32">
        <f t="shared" si="22"/>
        <v>102.02020202020201</v>
      </c>
      <c r="J104" s="32">
        <f t="shared" si="22"/>
        <v>93.877551020408163</v>
      </c>
    </row>
    <row r="105" spans="1:10" ht="12" customHeight="1" x14ac:dyDescent="0.25">
      <c r="A105" s="10" t="s">
        <v>103</v>
      </c>
      <c r="B105" s="26">
        <v>30</v>
      </c>
      <c r="C105" s="26">
        <v>30</v>
      </c>
      <c r="D105" s="26">
        <f>+B105+C105</f>
        <v>60</v>
      </c>
      <c r="E105" s="26">
        <v>24</v>
      </c>
      <c r="F105" s="26">
        <v>30</v>
      </c>
      <c r="G105" s="26">
        <f>+E105+F105</f>
        <v>54</v>
      </c>
      <c r="H105" s="15">
        <f t="shared" si="22"/>
        <v>80</v>
      </c>
      <c r="I105" s="15">
        <f t="shared" si="22"/>
        <v>100</v>
      </c>
      <c r="J105" s="15">
        <f t="shared" si="22"/>
        <v>90</v>
      </c>
    </row>
    <row r="106" spans="1:10" ht="12" customHeight="1" x14ac:dyDescent="0.25">
      <c r="A106" s="10" t="s">
        <v>83</v>
      </c>
      <c r="B106" s="26">
        <v>18</v>
      </c>
      <c r="C106" s="26">
        <v>69</v>
      </c>
      <c r="D106" s="26">
        <f>+B106+C106</f>
        <v>87</v>
      </c>
      <c r="E106" s="26">
        <v>13</v>
      </c>
      <c r="F106" s="26">
        <v>71</v>
      </c>
      <c r="G106" s="26">
        <f>+E106+F106</f>
        <v>84</v>
      </c>
      <c r="H106" s="15">
        <f t="shared" si="22"/>
        <v>72.222222222222214</v>
      </c>
      <c r="I106" s="15">
        <f t="shared" si="22"/>
        <v>102.89855072463767</v>
      </c>
      <c r="J106" s="15">
        <f t="shared" si="22"/>
        <v>96.551724137931032</v>
      </c>
    </row>
    <row r="107" spans="1:10" ht="12" customHeight="1" x14ac:dyDescent="0.25">
      <c r="A107" s="23" t="s">
        <v>161</v>
      </c>
      <c r="B107" s="12">
        <f t="shared" ref="B107:G107" si="28">+B108+B116+B123+B136+B144+B150+B160+B168+B180+B187+B130</f>
        <v>1417</v>
      </c>
      <c r="C107" s="12">
        <f t="shared" si="28"/>
        <v>2057</v>
      </c>
      <c r="D107" s="12">
        <f t="shared" si="28"/>
        <v>3474</v>
      </c>
      <c r="E107" s="12">
        <f t="shared" si="28"/>
        <v>786</v>
      </c>
      <c r="F107" s="12">
        <f t="shared" si="28"/>
        <v>1293</v>
      </c>
      <c r="G107" s="12">
        <f t="shared" si="28"/>
        <v>2079</v>
      </c>
      <c r="H107" s="16">
        <f t="shared" si="22"/>
        <v>55.46930134086098</v>
      </c>
      <c r="I107" s="16">
        <f t="shared" si="22"/>
        <v>62.858531842489064</v>
      </c>
      <c r="J107" s="16">
        <f t="shared" si="22"/>
        <v>59.844559585492227</v>
      </c>
    </row>
    <row r="108" spans="1:10" ht="12" customHeight="1" x14ac:dyDescent="0.25">
      <c r="A108" s="22" t="s">
        <v>14</v>
      </c>
      <c r="B108" s="6">
        <f t="shared" ref="B108:G108" si="29">SUM(B109:B115)</f>
        <v>118</v>
      </c>
      <c r="C108" s="6">
        <f t="shared" si="29"/>
        <v>176</v>
      </c>
      <c r="D108" s="6">
        <f t="shared" si="29"/>
        <v>294</v>
      </c>
      <c r="E108" s="6">
        <f t="shared" si="29"/>
        <v>72</v>
      </c>
      <c r="F108" s="6">
        <f t="shared" si="29"/>
        <v>109</v>
      </c>
      <c r="G108" s="6">
        <f t="shared" si="29"/>
        <v>181</v>
      </c>
      <c r="H108" s="32">
        <f t="shared" si="22"/>
        <v>61.016949152542374</v>
      </c>
      <c r="I108" s="32">
        <f t="shared" si="22"/>
        <v>61.93181818181818</v>
      </c>
      <c r="J108" s="32">
        <f t="shared" si="22"/>
        <v>61.564625850340136</v>
      </c>
    </row>
    <row r="109" spans="1:10" ht="12" customHeight="1" x14ac:dyDescent="0.25">
      <c r="A109" s="10" t="s">
        <v>107</v>
      </c>
      <c r="B109" s="26">
        <v>33</v>
      </c>
      <c r="C109" s="26">
        <v>34</v>
      </c>
      <c r="D109" s="26">
        <f t="shared" ref="D109:D115" si="30">+B109+C109</f>
        <v>67</v>
      </c>
      <c r="E109" s="26">
        <v>11</v>
      </c>
      <c r="F109" s="26">
        <v>8</v>
      </c>
      <c r="G109" s="26">
        <f t="shared" ref="G109:G115" si="31">+E109+F109</f>
        <v>19</v>
      </c>
      <c r="H109" s="15">
        <f t="shared" si="22"/>
        <v>33.333333333333329</v>
      </c>
      <c r="I109" s="15">
        <f t="shared" si="22"/>
        <v>23.52941176470588</v>
      </c>
      <c r="J109" s="15">
        <f t="shared" si="22"/>
        <v>28.35820895522388</v>
      </c>
    </row>
    <row r="110" spans="1:10" ht="12" customHeight="1" x14ac:dyDescent="0.25">
      <c r="A110" s="10" t="s">
        <v>68</v>
      </c>
      <c r="B110" s="26">
        <v>14</v>
      </c>
      <c r="C110" s="26">
        <v>12</v>
      </c>
      <c r="D110" s="26">
        <f t="shared" si="30"/>
        <v>26</v>
      </c>
      <c r="E110" s="26">
        <v>10</v>
      </c>
      <c r="F110" s="26">
        <v>18</v>
      </c>
      <c r="G110" s="26">
        <f t="shared" si="31"/>
        <v>28</v>
      </c>
      <c r="H110" s="15">
        <f t="shared" si="22"/>
        <v>71.428571428571431</v>
      </c>
      <c r="I110" s="15">
        <f t="shared" si="22"/>
        <v>150</v>
      </c>
      <c r="J110" s="15">
        <f t="shared" si="22"/>
        <v>107.69230769230769</v>
      </c>
    </row>
    <row r="111" spans="1:10" ht="12" customHeight="1" x14ac:dyDescent="0.25">
      <c r="A111" s="10" t="s">
        <v>95</v>
      </c>
      <c r="B111" s="26">
        <v>19</v>
      </c>
      <c r="C111" s="26">
        <v>16</v>
      </c>
      <c r="D111" s="26">
        <f t="shared" si="30"/>
        <v>35</v>
      </c>
      <c r="E111" s="26">
        <v>13</v>
      </c>
      <c r="F111" s="26">
        <v>9</v>
      </c>
      <c r="G111" s="26">
        <f t="shared" si="31"/>
        <v>22</v>
      </c>
      <c r="H111" s="15">
        <f t="shared" si="22"/>
        <v>68.421052631578945</v>
      </c>
      <c r="I111" s="15">
        <f t="shared" si="22"/>
        <v>56.25</v>
      </c>
      <c r="J111" s="15">
        <f t="shared" si="22"/>
        <v>62.857142857142854</v>
      </c>
    </row>
    <row r="112" spans="1:10" ht="12" customHeight="1" x14ac:dyDescent="0.25">
      <c r="A112" s="10" t="s">
        <v>94</v>
      </c>
      <c r="B112" s="26">
        <v>13</v>
      </c>
      <c r="C112" s="26">
        <v>16</v>
      </c>
      <c r="D112" s="26">
        <f t="shared" si="30"/>
        <v>29</v>
      </c>
      <c r="E112" s="26">
        <v>5</v>
      </c>
      <c r="F112" s="26">
        <v>5</v>
      </c>
      <c r="G112" s="26">
        <f t="shared" si="31"/>
        <v>10</v>
      </c>
      <c r="H112" s="15">
        <f t="shared" si="22"/>
        <v>38.461538461538467</v>
      </c>
      <c r="I112" s="15">
        <f t="shared" si="22"/>
        <v>31.25</v>
      </c>
      <c r="J112" s="15">
        <f t="shared" si="22"/>
        <v>34.482758620689658</v>
      </c>
    </row>
    <row r="113" spans="1:10" ht="12" customHeight="1" x14ac:dyDescent="0.25">
      <c r="A113" s="10" t="s">
        <v>85</v>
      </c>
      <c r="B113" s="26">
        <v>17</v>
      </c>
      <c r="C113" s="26">
        <v>28</v>
      </c>
      <c r="D113" s="26">
        <f t="shared" si="30"/>
        <v>45</v>
      </c>
      <c r="E113" s="26">
        <v>13</v>
      </c>
      <c r="F113" s="26">
        <v>20</v>
      </c>
      <c r="G113" s="26">
        <f t="shared" si="31"/>
        <v>33</v>
      </c>
      <c r="H113" s="15">
        <f t="shared" si="22"/>
        <v>76.470588235294116</v>
      </c>
      <c r="I113" s="15">
        <f t="shared" si="22"/>
        <v>71.428571428571431</v>
      </c>
      <c r="J113" s="15">
        <f t="shared" si="22"/>
        <v>73.333333333333329</v>
      </c>
    </row>
    <row r="114" spans="1:10" ht="12" customHeight="1" x14ac:dyDescent="0.25">
      <c r="A114" s="10" t="s">
        <v>167</v>
      </c>
      <c r="B114" s="26">
        <v>11</v>
      </c>
      <c r="C114" s="26">
        <v>19</v>
      </c>
      <c r="D114" s="26">
        <f t="shared" si="30"/>
        <v>30</v>
      </c>
      <c r="E114" s="26">
        <v>10</v>
      </c>
      <c r="F114" s="26">
        <v>9</v>
      </c>
      <c r="G114" s="26">
        <f t="shared" si="31"/>
        <v>19</v>
      </c>
      <c r="H114" s="15">
        <f t="shared" si="22"/>
        <v>90.909090909090907</v>
      </c>
      <c r="I114" s="15">
        <f t="shared" si="22"/>
        <v>47.368421052631575</v>
      </c>
      <c r="J114" s="15">
        <f t="shared" si="22"/>
        <v>63.333333333333329</v>
      </c>
    </row>
    <row r="115" spans="1:10" ht="12" customHeight="1" x14ac:dyDescent="0.25">
      <c r="A115" s="10" t="s">
        <v>88</v>
      </c>
      <c r="B115" s="26">
        <v>11</v>
      </c>
      <c r="C115" s="26">
        <v>51</v>
      </c>
      <c r="D115" s="26">
        <f t="shared" si="30"/>
        <v>62</v>
      </c>
      <c r="E115" s="26">
        <v>10</v>
      </c>
      <c r="F115" s="26">
        <v>40</v>
      </c>
      <c r="G115" s="26">
        <f t="shared" si="31"/>
        <v>50</v>
      </c>
      <c r="H115" s="15">
        <f t="shared" si="22"/>
        <v>90.909090909090907</v>
      </c>
      <c r="I115" s="15">
        <f t="shared" si="22"/>
        <v>78.431372549019613</v>
      </c>
      <c r="J115" s="15">
        <f t="shared" si="22"/>
        <v>80.645161290322577</v>
      </c>
    </row>
    <row r="116" spans="1:10" ht="12" customHeight="1" x14ac:dyDescent="0.25">
      <c r="A116" s="22" t="s">
        <v>13</v>
      </c>
      <c r="B116" s="6">
        <f t="shared" ref="B116:G116" si="32">SUM(B117:B122)</f>
        <v>93</v>
      </c>
      <c r="C116" s="6">
        <f t="shared" si="32"/>
        <v>122</v>
      </c>
      <c r="D116" s="6">
        <f t="shared" si="32"/>
        <v>215</v>
      </c>
      <c r="E116" s="6">
        <f t="shared" si="32"/>
        <v>79</v>
      </c>
      <c r="F116" s="6">
        <f t="shared" si="32"/>
        <v>129</v>
      </c>
      <c r="G116" s="6">
        <f t="shared" si="32"/>
        <v>208</v>
      </c>
      <c r="H116" s="32">
        <f t="shared" si="22"/>
        <v>84.946236559139791</v>
      </c>
      <c r="I116" s="32">
        <f t="shared" si="22"/>
        <v>105.73770491803278</v>
      </c>
      <c r="J116" s="32">
        <f t="shared" si="22"/>
        <v>96.744186046511629</v>
      </c>
    </row>
    <row r="117" spans="1:10" ht="12" customHeight="1" x14ac:dyDescent="0.25">
      <c r="A117" s="10" t="s">
        <v>68</v>
      </c>
      <c r="B117" s="26">
        <v>19</v>
      </c>
      <c r="C117" s="26">
        <v>23</v>
      </c>
      <c r="D117" s="26">
        <f t="shared" ref="D117:D122" si="33">+B117+C117</f>
        <v>42</v>
      </c>
      <c r="E117" s="26">
        <v>17</v>
      </c>
      <c r="F117" s="26">
        <v>23</v>
      </c>
      <c r="G117" s="26">
        <f t="shared" ref="G117:G122" si="34">+E117+F117</f>
        <v>40</v>
      </c>
      <c r="H117" s="15">
        <f t="shared" si="22"/>
        <v>89.473684210526315</v>
      </c>
      <c r="I117" s="15">
        <f t="shared" si="22"/>
        <v>100</v>
      </c>
      <c r="J117" s="15">
        <f t="shared" si="22"/>
        <v>95.238095238095227</v>
      </c>
    </row>
    <row r="118" spans="1:10" ht="12" customHeight="1" x14ac:dyDescent="0.25">
      <c r="A118" s="10" t="s">
        <v>94</v>
      </c>
      <c r="B118" s="26">
        <v>17</v>
      </c>
      <c r="C118" s="26">
        <v>24</v>
      </c>
      <c r="D118" s="26">
        <f t="shared" si="33"/>
        <v>41</v>
      </c>
      <c r="E118" s="26">
        <v>10</v>
      </c>
      <c r="F118" s="26">
        <v>20</v>
      </c>
      <c r="G118" s="26">
        <f t="shared" si="34"/>
        <v>30</v>
      </c>
      <c r="H118" s="15">
        <f t="shared" si="22"/>
        <v>58.82352941176471</v>
      </c>
      <c r="I118" s="15">
        <f t="shared" si="22"/>
        <v>83.333333333333343</v>
      </c>
      <c r="J118" s="15">
        <f t="shared" si="22"/>
        <v>73.170731707317074</v>
      </c>
    </row>
    <row r="119" spans="1:10" ht="12" customHeight="1" x14ac:dyDescent="0.25">
      <c r="A119" s="10" t="s">
        <v>85</v>
      </c>
      <c r="B119" s="26">
        <v>18</v>
      </c>
      <c r="C119" s="26">
        <v>29</v>
      </c>
      <c r="D119" s="26">
        <f t="shared" si="33"/>
        <v>47</v>
      </c>
      <c r="E119" s="26">
        <v>17</v>
      </c>
      <c r="F119" s="26">
        <v>31</v>
      </c>
      <c r="G119" s="26">
        <f t="shared" si="34"/>
        <v>48</v>
      </c>
      <c r="H119" s="15">
        <f t="shared" si="22"/>
        <v>94.444444444444443</v>
      </c>
      <c r="I119" s="15">
        <f t="shared" si="22"/>
        <v>106.89655172413792</v>
      </c>
      <c r="J119" s="15">
        <f t="shared" si="22"/>
        <v>102.12765957446808</v>
      </c>
    </row>
    <row r="120" spans="1:10" ht="12" customHeight="1" x14ac:dyDescent="0.25">
      <c r="A120" s="10" t="s">
        <v>96</v>
      </c>
      <c r="B120" s="26">
        <v>17</v>
      </c>
      <c r="C120" s="26">
        <v>10</v>
      </c>
      <c r="D120" s="26">
        <f t="shared" si="33"/>
        <v>27</v>
      </c>
      <c r="E120" s="26">
        <v>10</v>
      </c>
      <c r="F120" s="26">
        <v>16</v>
      </c>
      <c r="G120" s="26">
        <f t="shared" si="34"/>
        <v>26</v>
      </c>
      <c r="H120" s="15">
        <f t="shared" ref="H120:J159" si="35">E120/B120*100</f>
        <v>58.82352941176471</v>
      </c>
      <c r="I120" s="15">
        <f t="shared" si="35"/>
        <v>160</v>
      </c>
      <c r="J120" s="15">
        <f t="shared" si="35"/>
        <v>96.296296296296291</v>
      </c>
    </row>
    <row r="121" spans="1:10" ht="12" customHeight="1" x14ac:dyDescent="0.25">
      <c r="A121" s="10" t="s">
        <v>91</v>
      </c>
      <c r="B121" s="26">
        <v>17</v>
      </c>
      <c r="C121" s="26">
        <v>7</v>
      </c>
      <c r="D121" s="26">
        <f t="shared" si="33"/>
        <v>24</v>
      </c>
      <c r="E121" s="26">
        <v>21</v>
      </c>
      <c r="F121" s="26">
        <v>8</v>
      </c>
      <c r="G121" s="26">
        <f t="shared" si="34"/>
        <v>29</v>
      </c>
      <c r="H121" s="15">
        <f t="shared" si="35"/>
        <v>123.52941176470588</v>
      </c>
      <c r="I121" s="15">
        <f t="shared" si="35"/>
        <v>114.28571428571428</v>
      </c>
      <c r="J121" s="15">
        <f t="shared" si="35"/>
        <v>120.83333333333333</v>
      </c>
    </row>
    <row r="122" spans="1:10" ht="12" customHeight="1" x14ac:dyDescent="0.25">
      <c r="A122" s="10" t="s">
        <v>67</v>
      </c>
      <c r="B122" s="26">
        <v>5</v>
      </c>
      <c r="C122" s="26">
        <v>29</v>
      </c>
      <c r="D122" s="26">
        <f t="shared" si="33"/>
        <v>34</v>
      </c>
      <c r="E122" s="26">
        <v>4</v>
      </c>
      <c r="F122" s="26">
        <v>31</v>
      </c>
      <c r="G122" s="26">
        <f t="shared" si="34"/>
        <v>35</v>
      </c>
      <c r="H122" s="15">
        <f t="shared" si="35"/>
        <v>80</v>
      </c>
      <c r="I122" s="15">
        <f t="shared" si="35"/>
        <v>106.89655172413792</v>
      </c>
      <c r="J122" s="15">
        <f t="shared" si="35"/>
        <v>102.94117647058823</v>
      </c>
    </row>
    <row r="123" spans="1:10" ht="12" customHeight="1" x14ac:dyDescent="0.25">
      <c r="A123" s="22" t="s">
        <v>12</v>
      </c>
      <c r="B123" s="6">
        <f t="shared" ref="B123:G123" si="36">SUM(B124:B129)</f>
        <v>91</v>
      </c>
      <c r="C123" s="6">
        <f t="shared" si="36"/>
        <v>188</v>
      </c>
      <c r="D123" s="6">
        <f t="shared" si="36"/>
        <v>279</v>
      </c>
      <c r="E123" s="6">
        <f t="shared" si="36"/>
        <v>54</v>
      </c>
      <c r="F123" s="6">
        <f t="shared" si="36"/>
        <v>129</v>
      </c>
      <c r="G123" s="6">
        <f t="shared" si="36"/>
        <v>183</v>
      </c>
      <c r="H123" s="32">
        <f t="shared" si="35"/>
        <v>59.340659340659343</v>
      </c>
      <c r="I123" s="32">
        <f t="shared" si="35"/>
        <v>68.61702127659575</v>
      </c>
      <c r="J123" s="32">
        <f t="shared" si="35"/>
        <v>65.591397849462368</v>
      </c>
    </row>
    <row r="124" spans="1:10" ht="12" customHeight="1" x14ac:dyDescent="0.25">
      <c r="A124" s="10" t="s">
        <v>68</v>
      </c>
      <c r="B124" s="26">
        <v>7</v>
      </c>
      <c r="C124" s="26">
        <v>28</v>
      </c>
      <c r="D124" s="26">
        <f t="shared" ref="D124:D129" si="37">+B124+C124</f>
        <v>35</v>
      </c>
      <c r="E124" s="26">
        <v>10</v>
      </c>
      <c r="F124" s="26">
        <v>17</v>
      </c>
      <c r="G124" s="26">
        <f t="shared" ref="G124:G129" si="38">+E124+F124</f>
        <v>27</v>
      </c>
      <c r="H124" s="15">
        <f t="shared" si="35"/>
        <v>142.85714285714286</v>
      </c>
      <c r="I124" s="15">
        <f t="shared" si="35"/>
        <v>60.714285714285708</v>
      </c>
      <c r="J124" s="15">
        <f t="shared" si="35"/>
        <v>77.142857142857153</v>
      </c>
    </row>
    <row r="125" spans="1:10" ht="12" customHeight="1" x14ac:dyDescent="0.25">
      <c r="A125" s="10" t="s">
        <v>94</v>
      </c>
      <c r="B125" s="26">
        <v>13</v>
      </c>
      <c r="C125" s="26">
        <v>20</v>
      </c>
      <c r="D125" s="26">
        <f t="shared" si="37"/>
        <v>33</v>
      </c>
      <c r="E125" s="26">
        <v>6</v>
      </c>
      <c r="F125" s="26">
        <v>13</v>
      </c>
      <c r="G125" s="26">
        <f t="shared" si="38"/>
        <v>19</v>
      </c>
      <c r="H125" s="15">
        <f t="shared" si="35"/>
        <v>46.153846153846153</v>
      </c>
      <c r="I125" s="15">
        <f t="shared" si="35"/>
        <v>65</v>
      </c>
      <c r="J125" s="15">
        <f t="shared" si="35"/>
        <v>57.575757575757578</v>
      </c>
    </row>
    <row r="126" spans="1:10" ht="12" customHeight="1" x14ac:dyDescent="0.25">
      <c r="A126" s="10" t="s">
        <v>85</v>
      </c>
      <c r="B126" s="26">
        <v>20</v>
      </c>
      <c r="C126" s="26">
        <v>48</v>
      </c>
      <c r="D126" s="26">
        <f t="shared" si="37"/>
        <v>68</v>
      </c>
      <c r="E126" s="26">
        <v>14</v>
      </c>
      <c r="F126" s="26">
        <v>35</v>
      </c>
      <c r="G126" s="26">
        <f t="shared" si="38"/>
        <v>49</v>
      </c>
      <c r="H126" s="15">
        <f t="shared" si="35"/>
        <v>70</v>
      </c>
      <c r="I126" s="15">
        <f t="shared" si="35"/>
        <v>72.916666666666657</v>
      </c>
      <c r="J126" s="15">
        <f t="shared" si="35"/>
        <v>72.058823529411768</v>
      </c>
    </row>
    <row r="127" spans="1:10" ht="12" customHeight="1" x14ac:dyDescent="0.25">
      <c r="A127" s="10" t="s">
        <v>96</v>
      </c>
      <c r="B127" s="26">
        <v>16</v>
      </c>
      <c r="C127" s="26">
        <v>19</v>
      </c>
      <c r="D127" s="26">
        <f t="shared" si="37"/>
        <v>35</v>
      </c>
      <c r="E127" s="26">
        <v>2</v>
      </c>
      <c r="F127" s="26">
        <v>11</v>
      </c>
      <c r="G127" s="26">
        <f t="shared" si="38"/>
        <v>13</v>
      </c>
      <c r="H127" s="15">
        <f t="shared" si="35"/>
        <v>12.5</v>
      </c>
      <c r="I127" s="15">
        <f t="shared" si="35"/>
        <v>57.894736842105267</v>
      </c>
      <c r="J127" s="15">
        <f t="shared" si="35"/>
        <v>37.142857142857146</v>
      </c>
    </row>
    <row r="128" spans="1:10" ht="12" customHeight="1" x14ac:dyDescent="0.25">
      <c r="A128" s="10" t="s">
        <v>91</v>
      </c>
      <c r="B128" s="26">
        <v>17</v>
      </c>
      <c r="C128" s="26">
        <v>14</v>
      </c>
      <c r="D128" s="26">
        <f t="shared" si="37"/>
        <v>31</v>
      </c>
      <c r="E128" s="26">
        <v>13</v>
      </c>
      <c r="F128" s="26">
        <v>5</v>
      </c>
      <c r="G128" s="26">
        <f t="shared" si="38"/>
        <v>18</v>
      </c>
      <c r="H128" s="15">
        <f t="shared" si="35"/>
        <v>76.470588235294116</v>
      </c>
      <c r="I128" s="15">
        <f t="shared" si="35"/>
        <v>35.714285714285715</v>
      </c>
      <c r="J128" s="15">
        <f t="shared" si="35"/>
        <v>58.064516129032263</v>
      </c>
    </row>
    <row r="129" spans="1:10" ht="12" customHeight="1" x14ac:dyDescent="0.25">
      <c r="A129" s="10" t="s">
        <v>67</v>
      </c>
      <c r="B129" s="26">
        <v>18</v>
      </c>
      <c r="C129" s="26">
        <v>59</v>
      </c>
      <c r="D129" s="26">
        <f t="shared" si="37"/>
        <v>77</v>
      </c>
      <c r="E129" s="26">
        <v>9</v>
      </c>
      <c r="F129" s="26">
        <v>48</v>
      </c>
      <c r="G129" s="26">
        <f t="shared" si="38"/>
        <v>57</v>
      </c>
      <c r="H129" s="15">
        <f t="shared" si="35"/>
        <v>50</v>
      </c>
      <c r="I129" s="15">
        <f t="shared" si="35"/>
        <v>81.355932203389841</v>
      </c>
      <c r="J129" s="15">
        <f t="shared" si="35"/>
        <v>74.025974025974023</v>
      </c>
    </row>
    <row r="130" spans="1:10" ht="12" customHeight="1" x14ac:dyDescent="0.25">
      <c r="A130" s="22" t="s">
        <v>4</v>
      </c>
      <c r="B130" s="6">
        <f t="shared" ref="B130:G130" si="39">SUM(B131:B134)</f>
        <v>76</v>
      </c>
      <c r="C130" s="6">
        <f t="shared" si="39"/>
        <v>108</v>
      </c>
      <c r="D130" s="6">
        <f t="shared" si="39"/>
        <v>184</v>
      </c>
      <c r="E130" s="6">
        <f t="shared" si="39"/>
        <v>40</v>
      </c>
      <c r="F130" s="6">
        <f t="shared" si="39"/>
        <v>65</v>
      </c>
      <c r="G130" s="6">
        <f t="shared" si="39"/>
        <v>105</v>
      </c>
      <c r="H130" s="32">
        <f t="shared" si="35"/>
        <v>52.631578947368418</v>
      </c>
      <c r="I130" s="32">
        <f t="shared" si="35"/>
        <v>60.185185185185183</v>
      </c>
      <c r="J130" s="32">
        <f t="shared" si="35"/>
        <v>57.065217391304344</v>
      </c>
    </row>
    <row r="131" spans="1:10" ht="12" customHeight="1" x14ac:dyDescent="0.25">
      <c r="A131" s="10" t="s">
        <v>72</v>
      </c>
      <c r="B131" s="26">
        <v>28</v>
      </c>
      <c r="C131" s="26">
        <v>55</v>
      </c>
      <c r="D131" s="26">
        <f>+B131+C131</f>
        <v>83</v>
      </c>
      <c r="E131" s="26">
        <v>8</v>
      </c>
      <c r="F131" s="26">
        <v>27</v>
      </c>
      <c r="G131" s="26">
        <f>+E131+F131</f>
        <v>35</v>
      </c>
      <c r="H131" s="15">
        <f t="shared" si="35"/>
        <v>28.571428571428569</v>
      </c>
      <c r="I131" s="15">
        <f t="shared" si="35"/>
        <v>49.090909090909093</v>
      </c>
      <c r="J131" s="15">
        <f t="shared" si="35"/>
        <v>42.168674698795186</v>
      </c>
    </row>
    <row r="132" spans="1:10" ht="12" customHeight="1" x14ac:dyDescent="0.25">
      <c r="A132" s="10" t="s">
        <v>71</v>
      </c>
      <c r="B132" s="26">
        <v>13</v>
      </c>
      <c r="C132" s="26">
        <v>36</v>
      </c>
      <c r="D132" s="26">
        <f>+B132+C132</f>
        <v>49</v>
      </c>
      <c r="E132" s="26">
        <v>13</v>
      </c>
      <c r="F132" s="26">
        <v>32</v>
      </c>
      <c r="G132" s="26">
        <f>+E132+F132</f>
        <v>45</v>
      </c>
      <c r="H132" s="15">
        <f t="shared" si="35"/>
        <v>100</v>
      </c>
      <c r="I132" s="15">
        <f t="shared" si="35"/>
        <v>88.888888888888886</v>
      </c>
      <c r="J132" s="15">
        <f t="shared" si="35"/>
        <v>91.83673469387756</v>
      </c>
    </row>
    <row r="133" spans="1:10" ht="12" customHeight="1" x14ac:dyDescent="0.25">
      <c r="A133" s="10" t="s">
        <v>70</v>
      </c>
      <c r="B133" s="26">
        <v>22</v>
      </c>
      <c r="C133" s="26">
        <v>13</v>
      </c>
      <c r="D133" s="26">
        <f>+B133+C133</f>
        <v>35</v>
      </c>
      <c r="E133" s="26">
        <v>5</v>
      </c>
      <c r="F133" s="26">
        <v>6</v>
      </c>
      <c r="G133" s="26">
        <f>+E133+F133</f>
        <v>11</v>
      </c>
      <c r="H133" s="15">
        <f t="shared" si="35"/>
        <v>22.727272727272727</v>
      </c>
      <c r="I133" s="15">
        <f t="shared" si="35"/>
        <v>46.153846153846153</v>
      </c>
      <c r="J133" s="15">
        <f t="shared" si="35"/>
        <v>31.428571428571427</v>
      </c>
    </row>
    <row r="134" spans="1:10" ht="12" customHeight="1" x14ac:dyDescent="0.25">
      <c r="A134" s="10" t="s">
        <v>69</v>
      </c>
      <c r="B134" s="26">
        <v>13</v>
      </c>
      <c r="C134" s="26">
        <v>4</v>
      </c>
      <c r="D134" s="26">
        <f>+B134+C134</f>
        <v>17</v>
      </c>
      <c r="E134" s="26">
        <v>14</v>
      </c>
      <c r="F134" s="26">
        <v>0</v>
      </c>
      <c r="G134" s="26">
        <f>+E134+F134</f>
        <v>14</v>
      </c>
      <c r="H134" s="15">
        <f t="shared" si="35"/>
        <v>107.69230769230769</v>
      </c>
      <c r="I134" s="15">
        <f t="shared" si="35"/>
        <v>0</v>
      </c>
      <c r="J134" s="15">
        <f t="shared" si="35"/>
        <v>82.35294117647058</v>
      </c>
    </row>
    <row r="135" spans="1:10" ht="12" customHeight="1" x14ac:dyDescent="0.25">
      <c r="A135" s="10" t="s">
        <v>65</v>
      </c>
      <c r="B135" s="26">
        <v>0</v>
      </c>
      <c r="C135" s="26">
        <v>0</v>
      </c>
      <c r="D135" s="26">
        <f>+B135+C135</f>
        <v>0</v>
      </c>
      <c r="E135" s="26">
        <v>0</v>
      </c>
      <c r="F135" s="26">
        <v>0</v>
      </c>
      <c r="G135" s="26">
        <f>+E135+F135</f>
        <v>0</v>
      </c>
      <c r="H135" s="15" t="e">
        <f t="shared" si="35"/>
        <v>#DIV/0!</v>
      </c>
      <c r="I135" s="15" t="e">
        <f t="shared" si="35"/>
        <v>#DIV/0!</v>
      </c>
      <c r="J135" s="15" t="e">
        <f t="shared" si="35"/>
        <v>#DIV/0!</v>
      </c>
    </row>
    <row r="136" spans="1:10" ht="12" customHeight="1" x14ac:dyDescent="0.25">
      <c r="A136" s="22" t="s">
        <v>11</v>
      </c>
      <c r="B136" s="6">
        <f t="shared" ref="B136:G136" si="40">SUM(B137:B143)</f>
        <v>57</v>
      </c>
      <c r="C136" s="6">
        <f t="shared" si="40"/>
        <v>41</v>
      </c>
      <c r="D136" s="6">
        <f t="shared" si="40"/>
        <v>98</v>
      </c>
      <c r="E136" s="6">
        <f t="shared" si="40"/>
        <v>45</v>
      </c>
      <c r="F136" s="6">
        <f t="shared" si="40"/>
        <v>50</v>
      </c>
      <c r="G136" s="6">
        <f t="shared" si="40"/>
        <v>95</v>
      </c>
      <c r="H136" s="32">
        <f t="shared" si="35"/>
        <v>78.94736842105263</v>
      </c>
      <c r="I136" s="32">
        <f t="shared" si="35"/>
        <v>121.95121951219512</v>
      </c>
      <c r="J136" s="32">
        <f t="shared" si="35"/>
        <v>96.938775510204081</v>
      </c>
    </row>
    <row r="137" spans="1:10" ht="12" customHeight="1" x14ac:dyDescent="0.25">
      <c r="A137" s="10" t="s">
        <v>106</v>
      </c>
      <c r="B137" s="26">
        <v>21</v>
      </c>
      <c r="C137" s="26">
        <v>5</v>
      </c>
      <c r="D137" s="26">
        <f t="shared" ref="D137:D143" si="41">+B137+C137</f>
        <v>26</v>
      </c>
      <c r="E137" s="26">
        <v>19</v>
      </c>
      <c r="F137" s="26">
        <v>4</v>
      </c>
      <c r="G137" s="26">
        <f t="shared" ref="G137:G143" si="42">+E137+F137</f>
        <v>23</v>
      </c>
      <c r="H137" s="15">
        <f t="shared" si="35"/>
        <v>90.476190476190482</v>
      </c>
      <c r="I137" s="15">
        <f t="shared" si="35"/>
        <v>80</v>
      </c>
      <c r="J137" s="15">
        <f t="shared" si="35"/>
        <v>88.461538461538453</v>
      </c>
    </row>
    <row r="138" spans="1:10" ht="12" customHeight="1" x14ac:dyDescent="0.25">
      <c r="A138" s="10" t="s">
        <v>68</v>
      </c>
      <c r="B138" s="26">
        <v>0</v>
      </c>
      <c r="C138" s="26">
        <v>0</v>
      </c>
      <c r="D138" s="26">
        <f t="shared" si="41"/>
        <v>0</v>
      </c>
      <c r="E138" s="26">
        <v>4</v>
      </c>
      <c r="F138" s="26">
        <v>8</v>
      </c>
      <c r="G138" s="26">
        <f t="shared" si="42"/>
        <v>12</v>
      </c>
      <c r="H138" s="15" t="e">
        <f t="shared" si="35"/>
        <v>#DIV/0!</v>
      </c>
      <c r="I138" s="15" t="e">
        <f t="shared" si="35"/>
        <v>#DIV/0!</v>
      </c>
      <c r="J138" s="15" t="e">
        <f t="shared" si="35"/>
        <v>#DIV/0!</v>
      </c>
    </row>
    <row r="139" spans="1:10" ht="12" customHeight="1" x14ac:dyDescent="0.25">
      <c r="A139" s="10" t="s">
        <v>94</v>
      </c>
      <c r="B139" s="26">
        <v>3</v>
      </c>
      <c r="C139" s="26">
        <v>9</v>
      </c>
      <c r="D139" s="26">
        <f t="shared" si="41"/>
        <v>12</v>
      </c>
      <c r="E139" s="26">
        <v>3</v>
      </c>
      <c r="F139" s="26">
        <v>11</v>
      </c>
      <c r="G139" s="26">
        <f t="shared" si="42"/>
        <v>14</v>
      </c>
      <c r="H139" s="15">
        <f t="shared" si="35"/>
        <v>100</v>
      </c>
      <c r="I139" s="15">
        <f t="shared" si="35"/>
        <v>122.22222222222223</v>
      </c>
      <c r="J139" s="15">
        <f t="shared" si="35"/>
        <v>116.66666666666667</v>
      </c>
    </row>
    <row r="140" spans="1:10" ht="12" customHeight="1" x14ac:dyDescent="0.25">
      <c r="A140" s="10" t="s">
        <v>85</v>
      </c>
      <c r="B140" s="26">
        <v>23</v>
      </c>
      <c r="C140" s="26">
        <v>23</v>
      </c>
      <c r="D140" s="26">
        <f t="shared" si="41"/>
        <v>46</v>
      </c>
      <c r="E140" s="26">
        <v>6</v>
      </c>
      <c r="F140" s="26">
        <v>13</v>
      </c>
      <c r="G140" s="26">
        <f t="shared" si="42"/>
        <v>19</v>
      </c>
      <c r="H140" s="15">
        <f t="shared" si="35"/>
        <v>26.086956521739129</v>
      </c>
      <c r="I140" s="15">
        <f t="shared" si="35"/>
        <v>56.521739130434781</v>
      </c>
      <c r="J140" s="15">
        <f t="shared" si="35"/>
        <v>41.304347826086953</v>
      </c>
    </row>
    <row r="141" spans="1:10" ht="12" customHeight="1" x14ac:dyDescent="0.25">
      <c r="A141" s="10" t="s">
        <v>96</v>
      </c>
      <c r="B141" s="26">
        <v>10</v>
      </c>
      <c r="C141" s="26">
        <v>4</v>
      </c>
      <c r="D141" s="26">
        <f t="shared" si="41"/>
        <v>14</v>
      </c>
      <c r="E141" s="26">
        <v>10</v>
      </c>
      <c r="F141" s="26">
        <v>5</v>
      </c>
      <c r="G141" s="26">
        <f t="shared" si="42"/>
        <v>15</v>
      </c>
      <c r="H141" s="15">
        <f t="shared" si="35"/>
        <v>100</v>
      </c>
      <c r="I141" s="15">
        <f t="shared" si="35"/>
        <v>125</v>
      </c>
      <c r="J141" s="15">
        <f t="shared" si="35"/>
        <v>107.14285714285714</v>
      </c>
    </row>
    <row r="142" spans="1:10" ht="12" customHeight="1" x14ac:dyDescent="0.25">
      <c r="A142" s="10" t="s">
        <v>67</v>
      </c>
      <c r="B142" s="26">
        <v>0</v>
      </c>
      <c r="C142" s="26">
        <v>0</v>
      </c>
      <c r="D142" s="26">
        <f t="shared" si="41"/>
        <v>0</v>
      </c>
      <c r="E142" s="26">
        <v>3</v>
      </c>
      <c r="F142" s="26">
        <v>9</v>
      </c>
      <c r="G142" s="26">
        <f t="shared" si="42"/>
        <v>12</v>
      </c>
      <c r="H142" s="15" t="e">
        <f t="shared" si="35"/>
        <v>#DIV/0!</v>
      </c>
      <c r="I142" s="15" t="e">
        <f t="shared" si="35"/>
        <v>#DIV/0!</v>
      </c>
      <c r="J142" s="15" t="e">
        <f t="shared" si="35"/>
        <v>#DIV/0!</v>
      </c>
    </row>
    <row r="143" spans="1:10" ht="12" customHeight="1" x14ac:dyDescent="0.25">
      <c r="A143" s="10" t="s">
        <v>83</v>
      </c>
      <c r="B143" s="26">
        <v>0</v>
      </c>
      <c r="C143" s="26">
        <v>0</v>
      </c>
      <c r="D143" s="26">
        <f t="shared" si="41"/>
        <v>0</v>
      </c>
      <c r="E143" s="26">
        <v>0</v>
      </c>
      <c r="F143" s="26">
        <v>0</v>
      </c>
      <c r="G143" s="26">
        <f t="shared" si="42"/>
        <v>0</v>
      </c>
      <c r="H143" s="15" t="e">
        <f t="shared" si="35"/>
        <v>#DIV/0!</v>
      </c>
      <c r="I143" s="15" t="e">
        <f t="shared" si="35"/>
        <v>#DIV/0!</v>
      </c>
      <c r="J143" s="15" t="e">
        <f t="shared" si="35"/>
        <v>#DIV/0!</v>
      </c>
    </row>
    <row r="144" spans="1:10" ht="12" customHeight="1" x14ac:dyDescent="0.25">
      <c r="A144" s="22" t="s">
        <v>10</v>
      </c>
      <c r="B144" s="6">
        <f t="shared" ref="B144:G144" si="43">SUM(B145:B149)</f>
        <v>63</v>
      </c>
      <c r="C144" s="6">
        <f t="shared" si="43"/>
        <v>77</v>
      </c>
      <c r="D144" s="6">
        <f t="shared" si="43"/>
        <v>140</v>
      </c>
      <c r="E144" s="6">
        <f t="shared" si="43"/>
        <v>46</v>
      </c>
      <c r="F144" s="6">
        <f t="shared" si="43"/>
        <v>45</v>
      </c>
      <c r="G144" s="6">
        <f t="shared" si="43"/>
        <v>91</v>
      </c>
      <c r="H144" s="32">
        <f t="shared" si="35"/>
        <v>73.015873015873012</v>
      </c>
      <c r="I144" s="32">
        <f t="shared" si="35"/>
        <v>58.441558441558442</v>
      </c>
      <c r="J144" s="32">
        <f t="shared" si="35"/>
        <v>65</v>
      </c>
    </row>
    <row r="145" spans="1:10" ht="12" customHeight="1" x14ac:dyDescent="0.25">
      <c r="A145" s="10" t="s">
        <v>105</v>
      </c>
      <c r="B145" s="26">
        <v>8</v>
      </c>
      <c r="C145" s="26">
        <v>0</v>
      </c>
      <c r="D145" s="26">
        <f>+B145+C145</f>
        <v>8</v>
      </c>
      <c r="E145" s="26">
        <v>13</v>
      </c>
      <c r="F145" s="26">
        <v>1</v>
      </c>
      <c r="G145" s="26">
        <f>+E145+F145</f>
        <v>14</v>
      </c>
      <c r="H145" s="15">
        <f t="shared" si="35"/>
        <v>162.5</v>
      </c>
      <c r="I145" s="15" t="e">
        <f t="shared" si="35"/>
        <v>#DIV/0!</v>
      </c>
      <c r="J145" s="15">
        <f t="shared" si="35"/>
        <v>175</v>
      </c>
    </row>
    <row r="146" spans="1:10" ht="12" customHeight="1" x14ac:dyDescent="0.25">
      <c r="A146" s="10" t="s">
        <v>104</v>
      </c>
      <c r="B146" s="26">
        <v>5</v>
      </c>
      <c r="C146" s="26">
        <v>7</v>
      </c>
      <c r="D146" s="26">
        <f>+B146+C146</f>
        <v>12</v>
      </c>
      <c r="E146" s="26">
        <v>2</v>
      </c>
      <c r="F146" s="26">
        <v>3</v>
      </c>
      <c r="G146" s="26">
        <f>+E146+F146</f>
        <v>5</v>
      </c>
      <c r="H146" s="15">
        <f t="shared" si="35"/>
        <v>40</v>
      </c>
      <c r="I146" s="15">
        <f t="shared" si="35"/>
        <v>42.857142857142854</v>
      </c>
      <c r="J146" s="15">
        <f t="shared" si="35"/>
        <v>41.666666666666671</v>
      </c>
    </row>
    <row r="147" spans="1:10" ht="12" customHeight="1" x14ac:dyDescent="0.25">
      <c r="A147" s="10" t="s">
        <v>103</v>
      </c>
      <c r="B147" s="26">
        <v>18</v>
      </c>
      <c r="C147" s="26">
        <v>21</v>
      </c>
      <c r="D147" s="26">
        <f>+B147+C147</f>
        <v>39</v>
      </c>
      <c r="E147" s="26">
        <v>15</v>
      </c>
      <c r="F147" s="26">
        <v>14</v>
      </c>
      <c r="G147" s="26">
        <f>+E147+F147</f>
        <v>29</v>
      </c>
      <c r="H147" s="15">
        <f t="shared" si="35"/>
        <v>83.333333333333343</v>
      </c>
      <c r="I147" s="15">
        <f t="shared" si="35"/>
        <v>66.666666666666657</v>
      </c>
      <c r="J147" s="15">
        <f t="shared" si="35"/>
        <v>74.358974358974365</v>
      </c>
    </row>
    <row r="148" spans="1:10" ht="12" customHeight="1" x14ac:dyDescent="0.25">
      <c r="A148" s="10" t="s">
        <v>97</v>
      </c>
      <c r="B148" s="26">
        <v>16</v>
      </c>
      <c r="C148" s="26">
        <v>29</v>
      </c>
      <c r="D148" s="26">
        <f>+B148+C148</f>
        <v>45</v>
      </c>
      <c r="E148" s="26">
        <v>10</v>
      </c>
      <c r="F148" s="26">
        <v>13</v>
      </c>
      <c r="G148" s="26">
        <f>+E148+F148</f>
        <v>23</v>
      </c>
      <c r="H148" s="15">
        <f t="shared" si="35"/>
        <v>62.5</v>
      </c>
      <c r="I148" s="15">
        <f t="shared" si="35"/>
        <v>44.827586206896555</v>
      </c>
      <c r="J148" s="15">
        <f t="shared" si="35"/>
        <v>51.111111111111107</v>
      </c>
    </row>
    <row r="149" spans="1:10" ht="12" customHeight="1" x14ac:dyDescent="0.25">
      <c r="A149" s="10" t="s">
        <v>83</v>
      </c>
      <c r="B149" s="26">
        <v>16</v>
      </c>
      <c r="C149" s="26">
        <v>20</v>
      </c>
      <c r="D149" s="26">
        <f>+B149+C149</f>
        <v>36</v>
      </c>
      <c r="E149" s="26">
        <v>6</v>
      </c>
      <c r="F149" s="26">
        <v>14</v>
      </c>
      <c r="G149" s="26">
        <f>+E149+F149</f>
        <v>20</v>
      </c>
      <c r="H149" s="15">
        <f t="shared" si="35"/>
        <v>37.5</v>
      </c>
      <c r="I149" s="15">
        <f t="shared" si="35"/>
        <v>70</v>
      </c>
      <c r="J149" s="15">
        <f t="shared" si="35"/>
        <v>55.555555555555557</v>
      </c>
    </row>
    <row r="150" spans="1:10" ht="12" customHeight="1" x14ac:dyDescent="0.25">
      <c r="A150" s="22" t="s">
        <v>9</v>
      </c>
      <c r="B150" s="6">
        <f t="shared" ref="B150:G150" si="44">SUM(B151:B159)</f>
        <v>280</v>
      </c>
      <c r="C150" s="6">
        <f t="shared" si="44"/>
        <v>366</v>
      </c>
      <c r="D150" s="6">
        <f t="shared" si="44"/>
        <v>646</v>
      </c>
      <c r="E150" s="6">
        <f t="shared" si="44"/>
        <v>109</v>
      </c>
      <c r="F150" s="6">
        <f t="shared" si="44"/>
        <v>210</v>
      </c>
      <c r="G150" s="6">
        <f t="shared" si="44"/>
        <v>319</v>
      </c>
      <c r="H150" s="32">
        <f t="shared" si="35"/>
        <v>38.928571428571431</v>
      </c>
      <c r="I150" s="32">
        <f t="shared" si="35"/>
        <v>57.377049180327866</v>
      </c>
      <c r="J150" s="32">
        <f t="shared" si="35"/>
        <v>49.380804953560371</v>
      </c>
    </row>
    <row r="151" spans="1:10" ht="12" customHeight="1" x14ac:dyDescent="0.25">
      <c r="A151" s="10" t="s">
        <v>68</v>
      </c>
      <c r="B151" s="26">
        <v>32</v>
      </c>
      <c r="C151" s="26">
        <v>47</v>
      </c>
      <c r="D151" s="26">
        <f t="shared" ref="D151:D159" si="45">+B151+C151</f>
        <v>79</v>
      </c>
      <c r="E151" s="26">
        <v>10</v>
      </c>
      <c r="F151" s="26">
        <v>44</v>
      </c>
      <c r="G151" s="26">
        <f t="shared" ref="G151:G159" si="46">+E151+F151</f>
        <v>54</v>
      </c>
      <c r="H151" s="15">
        <f t="shared" si="35"/>
        <v>31.25</v>
      </c>
      <c r="I151" s="15">
        <f t="shared" si="35"/>
        <v>93.61702127659575</v>
      </c>
      <c r="J151" s="15">
        <f t="shared" si="35"/>
        <v>68.35443037974683</v>
      </c>
    </row>
    <row r="152" spans="1:10" ht="12" customHeight="1" x14ac:dyDescent="0.25">
      <c r="A152" s="10" t="s">
        <v>95</v>
      </c>
      <c r="B152" s="26">
        <v>20</v>
      </c>
      <c r="C152" s="26">
        <v>18</v>
      </c>
      <c r="D152" s="26">
        <f t="shared" si="45"/>
        <v>38</v>
      </c>
      <c r="E152" s="26">
        <v>9</v>
      </c>
      <c r="F152" s="26">
        <v>9</v>
      </c>
      <c r="G152" s="26">
        <f t="shared" si="46"/>
        <v>18</v>
      </c>
      <c r="H152" s="15">
        <f t="shared" si="35"/>
        <v>45</v>
      </c>
      <c r="I152" s="15">
        <f t="shared" si="35"/>
        <v>50</v>
      </c>
      <c r="J152" s="15">
        <f t="shared" si="35"/>
        <v>47.368421052631575</v>
      </c>
    </row>
    <row r="153" spans="1:10" ht="12" customHeight="1" x14ac:dyDescent="0.25">
      <c r="A153" s="10" t="s">
        <v>94</v>
      </c>
      <c r="B153" s="26">
        <v>28</v>
      </c>
      <c r="C153" s="26">
        <v>43</v>
      </c>
      <c r="D153" s="26">
        <f t="shared" si="45"/>
        <v>71</v>
      </c>
      <c r="E153" s="26">
        <v>17</v>
      </c>
      <c r="F153" s="26">
        <v>20</v>
      </c>
      <c r="G153" s="26">
        <f t="shared" si="46"/>
        <v>37</v>
      </c>
      <c r="H153" s="15">
        <f t="shared" si="35"/>
        <v>60.714285714285708</v>
      </c>
      <c r="I153" s="15">
        <f t="shared" si="35"/>
        <v>46.511627906976742</v>
      </c>
      <c r="J153" s="15">
        <f t="shared" si="35"/>
        <v>52.112676056338024</v>
      </c>
    </row>
    <row r="154" spans="1:10" ht="12" customHeight="1" x14ac:dyDescent="0.25">
      <c r="A154" s="10" t="s">
        <v>85</v>
      </c>
      <c r="B154" s="26">
        <v>61</v>
      </c>
      <c r="C154" s="26">
        <v>87</v>
      </c>
      <c r="D154" s="26">
        <f t="shared" si="45"/>
        <v>148</v>
      </c>
      <c r="E154" s="26">
        <v>32</v>
      </c>
      <c r="F154" s="26">
        <v>57</v>
      </c>
      <c r="G154" s="26">
        <f t="shared" si="46"/>
        <v>89</v>
      </c>
      <c r="H154" s="15">
        <f t="shared" si="35"/>
        <v>52.459016393442624</v>
      </c>
      <c r="I154" s="15">
        <f t="shared" si="35"/>
        <v>65.517241379310349</v>
      </c>
      <c r="J154" s="15">
        <f t="shared" si="35"/>
        <v>60.13513513513513</v>
      </c>
    </row>
    <row r="155" spans="1:10" ht="12" customHeight="1" x14ac:dyDescent="0.25">
      <c r="A155" s="10" t="s">
        <v>101</v>
      </c>
      <c r="B155" s="26">
        <v>10</v>
      </c>
      <c r="C155" s="26">
        <v>9</v>
      </c>
      <c r="D155" s="26">
        <f t="shared" si="45"/>
        <v>19</v>
      </c>
      <c r="E155" s="26">
        <v>8</v>
      </c>
      <c r="F155" s="26">
        <v>3</v>
      </c>
      <c r="G155" s="26">
        <f t="shared" si="46"/>
        <v>11</v>
      </c>
      <c r="H155" s="15">
        <f t="shared" si="35"/>
        <v>80</v>
      </c>
      <c r="I155" s="15">
        <f t="shared" si="35"/>
        <v>33.333333333333329</v>
      </c>
      <c r="J155" s="15">
        <f t="shared" si="35"/>
        <v>57.894736842105267</v>
      </c>
    </row>
    <row r="156" spans="1:10" ht="12" customHeight="1" x14ac:dyDescent="0.25">
      <c r="A156" s="10" t="s">
        <v>96</v>
      </c>
      <c r="B156" s="26">
        <v>32</v>
      </c>
      <c r="C156" s="26">
        <v>16</v>
      </c>
      <c r="D156" s="26">
        <f t="shared" si="45"/>
        <v>48</v>
      </c>
      <c r="E156" s="26">
        <v>13</v>
      </c>
      <c r="F156" s="26">
        <v>8</v>
      </c>
      <c r="G156" s="26">
        <f t="shared" si="46"/>
        <v>21</v>
      </c>
      <c r="H156" s="15">
        <f t="shared" si="35"/>
        <v>40.625</v>
      </c>
      <c r="I156" s="15">
        <f t="shared" si="35"/>
        <v>50</v>
      </c>
      <c r="J156" s="15">
        <f t="shared" si="35"/>
        <v>43.75</v>
      </c>
    </row>
    <row r="157" spans="1:10" ht="12" customHeight="1" x14ac:dyDescent="0.25">
      <c r="A157" s="10" t="s">
        <v>91</v>
      </c>
      <c r="B157" s="26">
        <v>62</v>
      </c>
      <c r="C157" s="26">
        <v>24</v>
      </c>
      <c r="D157" s="26">
        <f t="shared" si="45"/>
        <v>86</v>
      </c>
      <c r="E157" s="26">
        <v>7</v>
      </c>
      <c r="F157" s="26">
        <v>4</v>
      </c>
      <c r="G157" s="26">
        <f t="shared" si="46"/>
        <v>11</v>
      </c>
      <c r="H157" s="15">
        <f t="shared" si="35"/>
        <v>11.29032258064516</v>
      </c>
      <c r="I157" s="15">
        <f t="shared" si="35"/>
        <v>16.666666666666664</v>
      </c>
      <c r="J157" s="15">
        <f t="shared" si="35"/>
        <v>12.790697674418606</v>
      </c>
    </row>
    <row r="158" spans="1:10" ht="12" customHeight="1" x14ac:dyDescent="0.25">
      <c r="A158" s="10" t="s">
        <v>74</v>
      </c>
      <c r="B158" s="26">
        <v>13</v>
      </c>
      <c r="C158" s="26">
        <v>50</v>
      </c>
      <c r="D158" s="26">
        <f t="shared" si="45"/>
        <v>63</v>
      </c>
      <c r="E158" s="26">
        <v>2</v>
      </c>
      <c r="F158" s="26">
        <v>14</v>
      </c>
      <c r="G158" s="26">
        <f t="shared" si="46"/>
        <v>16</v>
      </c>
      <c r="H158" s="15">
        <f t="shared" si="35"/>
        <v>15.384615384615385</v>
      </c>
      <c r="I158" s="15">
        <f t="shared" si="35"/>
        <v>28.000000000000004</v>
      </c>
      <c r="J158" s="15">
        <f t="shared" si="35"/>
        <v>25.396825396825395</v>
      </c>
    </row>
    <row r="159" spans="1:10" ht="12" customHeight="1" x14ac:dyDescent="0.25">
      <c r="A159" s="10" t="s">
        <v>83</v>
      </c>
      <c r="B159" s="26">
        <v>22</v>
      </c>
      <c r="C159" s="26">
        <v>72</v>
      </c>
      <c r="D159" s="26">
        <f t="shared" si="45"/>
        <v>94</v>
      </c>
      <c r="E159" s="26">
        <v>11</v>
      </c>
      <c r="F159" s="26">
        <v>51</v>
      </c>
      <c r="G159" s="26">
        <f t="shared" si="46"/>
        <v>62</v>
      </c>
      <c r="H159" s="15">
        <f t="shared" si="35"/>
        <v>50</v>
      </c>
      <c r="I159" s="15">
        <f t="shared" si="35"/>
        <v>70.833333333333343</v>
      </c>
      <c r="J159" s="15">
        <f t="shared" si="35"/>
        <v>65.957446808510639</v>
      </c>
    </row>
    <row r="160" spans="1:10" ht="12" customHeight="1" x14ac:dyDescent="0.25">
      <c r="A160" s="22" t="s">
        <v>7</v>
      </c>
      <c r="B160" s="6">
        <f t="shared" ref="B160:G160" si="47">SUM(B161:B167)</f>
        <v>181</v>
      </c>
      <c r="C160" s="6">
        <f t="shared" si="47"/>
        <v>297</v>
      </c>
      <c r="D160" s="6">
        <f t="shared" si="47"/>
        <v>478</v>
      </c>
      <c r="E160" s="6">
        <f t="shared" si="47"/>
        <v>100</v>
      </c>
      <c r="F160" s="6">
        <f t="shared" si="47"/>
        <v>209</v>
      </c>
      <c r="G160" s="6">
        <f t="shared" si="47"/>
        <v>309</v>
      </c>
      <c r="H160" s="32">
        <f t="shared" ref="H160:J211" si="48">E160/B160*100</f>
        <v>55.248618784530393</v>
      </c>
      <c r="I160" s="32">
        <f t="shared" si="48"/>
        <v>70.370370370370367</v>
      </c>
      <c r="J160" s="32">
        <f t="shared" si="48"/>
        <v>64.644351464435147</v>
      </c>
    </row>
    <row r="161" spans="1:10" ht="12" customHeight="1" x14ac:dyDescent="0.25">
      <c r="A161" s="10" t="s">
        <v>94</v>
      </c>
      <c r="B161" s="26">
        <v>14</v>
      </c>
      <c r="C161" s="26">
        <v>19</v>
      </c>
      <c r="D161" s="26">
        <f t="shared" ref="D161:D167" si="49">+B161+C161</f>
        <v>33</v>
      </c>
      <c r="E161" s="26">
        <v>7</v>
      </c>
      <c r="F161" s="26">
        <v>19</v>
      </c>
      <c r="G161" s="26">
        <f t="shared" ref="G161:G167" si="50">+E161+F161</f>
        <v>26</v>
      </c>
      <c r="H161" s="15">
        <f t="shared" si="48"/>
        <v>50</v>
      </c>
      <c r="I161" s="15">
        <f t="shared" si="48"/>
        <v>100</v>
      </c>
      <c r="J161" s="15">
        <f t="shared" si="48"/>
        <v>78.787878787878782</v>
      </c>
    </row>
    <row r="162" spans="1:10" ht="12" customHeight="1" x14ac:dyDescent="0.25">
      <c r="A162" s="10" t="s">
        <v>85</v>
      </c>
      <c r="B162" s="26">
        <v>51</v>
      </c>
      <c r="C162" s="26">
        <v>83</v>
      </c>
      <c r="D162" s="26">
        <f t="shared" si="49"/>
        <v>134</v>
      </c>
      <c r="E162" s="26">
        <v>38</v>
      </c>
      <c r="F162" s="26">
        <v>55</v>
      </c>
      <c r="G162" s="26">
        <f t="shared" si="50"/>
        <v>93</v>
      </c>
      <c r="H162" s="15">
        <f t="shared" si="48"/>
        <v>74.509803921568633</v>
      </c>
      <c r="I162" s="15">
        <f t="shared" si="48"/>
        <v>66.265060240963862</v>
      </c>
      <c r="J162" s="15">
        <f t="shared" si="48"/>
        <v>69.402985074626869</v>
      </c>
    </row>
    <row r="163" spans="1:10" ht="12" customHeight="1" x14ac:dyDescent="0.25">
      <c r="A163" s="10" t="s">
        <v>93</v>
      </c>
      <c r="B163" s="26">
        <v>14</v>
      </c>
      <c r="C163" s="26">
        <v>11</v>
      </c>
      <c r="D163" s="26">
        <f t="shared" si="49"/>
        <v>25</v>
      </c>
      <c r="E163" s="26">
        <v>6</v>
      </c>
      <c r="F163" s="26">
        <v>2</v>
      </c>
      <c r="G163" s="26">
        <f t="shared" si="50"/>
        <v>8</v>
      </c>
      <c r="H163" s="15">
        <f t="shared" si="48"/>
        <v>42.857142857142854</v>
      </c>
      <c r="I163" s="15">
        <f t="shared" si="48"/>
        <v>18.181818181818183</v>
      </c>
      <c r="J163" s="15">
        <f t="shared" si="48"/>
        <v>32</v>
      </c>
    </row>
    <row r="164" spans="1:10" ht="12" customHeight="1" x14ac:dyDescent="0.25">
      <c r="A164" s="10" t="s">
        <v>92</v>
      </c>
      <c r="B164" s="26">
        <v>47</v>
      </c>
      <c r="C164" s="26">
        <v>139</v>
      </c>
      <c r="D164" s="26">
        <f t="shared" si="49"/>
        <v>186</v>
      </c>
      <c r="E164" s="26">
        <v>18</v>
      </c>
      <c r="F164" s="26">
        <v>88</v>
      </c>
      <c r="G164" s="26">
        <f t="shared" si="50"/>
        <v>106</v>
      </c>
      <c r="H164" s="15">
        <f t="shared" si="48"/>
        <v>38.297872340425535</v>
      </c>
      <c r="I164" s="15">
        <f t="shared" si="48"/>
        <v>63.309352517985609</v>
      </c>
      <c r="J164" s="15">
        <f t="shared" si="48"/>
        <v>56.98924731182796</v>
      </c>
    </row>
    <row r="165" spans="1:10" ht="12" customHeight="1" x14ac:dyDescent="0.25">
      <c r="A165" s="10" t="s">
        <v>102</v>
      </c>
      <c r="B165" s="26">
        <v>3</v>
      </c>
      <c r="C165" s="26">
        <v>21</v>
      </c>
      <c r="D165" s="26">
        <f t="shared" si="49"/>
        <v>24</v>
      </c>
      <c r="E165" s="26">
        <v>5</v>
      </c>
      <c r="F165" s="26">
        <v>35</v>
      </c>
      <c r="G165" s="26">
        <f t="shared" si="50"/>
        <v>40</v>
      </c>
      <c r="H165" s="15">
        <f t="shared" si="48"/>
        <v>166.66666666666669</v>
      </c>
      <c r="I165" s="15">
        <f t="shared" si="48"/>
        <v>166.66666666666669</v>
      </c>
      <c r="J165" s="15">
        <f t="shared" si="48"/>
        <v>166.66666666666669</v>
      </c>
    </row>
    <row r="166" spans="1:10" ht="12" customHeight="1" x14ac:dyDescent="0.25">
      <c r="A166" s="10" t="s">
        <v>96</v>
      </c>
      <c r="B166" s="26">
        <v>16</v>
      </c>
      <c r="C166" s="26">
        <v>16</v>
      </c>
      <c r="D166" s="26">
        <f t="shared" si="49"/>
        <v>32</v>
      </c>
      <c r="E166" s="26">
        <v>10</v>
      </c>
      <c r="F166" s="26">
        <v>6</v>
      </c>
      <c r="G166" s="26">
        <f t="shared" si="50"/>
        <v>16</v>
      </c>
      <c r="H166" s="15">
        <f t="shared" si="48"/>
        <v>62.5</v>
      </c>
      <c r="I166" s="15">
        <f t="shared" si="48"/>
        <v>37.5</v>
      </c>
      <c r="J166" s="15">
        <f t="shared" si="48"/>
        <v>50</v>
      </c>
    </row>
    <row r="167" spans="1:10" ht="12" customHeight="1" x14ac:dyDescent="0.25">
      <c r="A167" s="10" t="s">
        <v>91</v>
      </c>
      <c r="B167" s="26">
        <v>36</v>
      </c>
      <c r="C167" s="26">
        <v>8</v>
      </c>
      <c r="D167" s="26">
        <f t="shared" si="49"/>
        <v>44</v>
      </c>
      <c r="E167" s="26">
        <v>16</v>
      </c>
      <c r="F167" s="26">
        <v>4</v>
      </c>
      <c r="G167" s="26">
        <f t="shared" si="50"/>
        <v>20</v>
      </c>
      <c r="H167" s="15">
        <f t="shared" si="48"/>
        <v>44.444444444444443</v>
      </c>
      <c r="I167" s="15">
        <f t="shared" si="48"/>
        <v>50</v>
      </c>
      <c r="J167" s="15">
        <f t="shared" si="48"/>
        <v>45.454545454545453</v>
      </c>
    </row>
    <row r="168" spans="1:10" ht="12" customHeight="1" x14ac:dyDescent="0.25">
      <c r="A168" s="22" t="s">
        <v>8</v>
      </c>
      <c r="B168" s="6">
        <f t="shared" ref="B168:G168" si="51">SUM(B169:B179)</f>
        <v>244</v>
      </c>
      <c r="C168" s="6">
        <f t="shared" si="51"/>
        <v>299</v>
      </c>
      <c r="D168" s="6">
        <f t="shared" si="51"/>
        <v>543</v>
      </c>
      <c r="E168" s="6">
        <f t="shared" si="51"/>
        <v>133</v>
      </c>
      <c r="F168" s="6">
        <f t="shared" si="51"/>
        <v>114</v>
      </c>
      <c r="G168" s="6">
        <f t="shared" si="51"/>
        <v>247</v>
      </c>
      <c r="H168" s="32">
        <f t="shared" si="48"/>
        <v>54.508196721311478</v>
      </c>
      <c r="I168" s="32">
        <f t="shared" si="48"/>
        <v>38.127090301003349</v>
      </c>
      <c r="J168" s="32">
        <f t="shared" si="48"/>
        <v>45.488029465930019</v>
      </c>
    </row>
    <row r="169" spans="1:10" ht="12" customHeight="1" x14ac:dyDescent="0.25">
      <c r="A169" s="10" t="s">
        <v>76</v>
      </c>
      <c r="B169" s="26">
        <v>10</v>
      </c>
      <c r="C169" s="26">
        <v>17</v>
      </c>
      <c r="D169" s="26">
        <f t="shared" ref="D169:D179" si="52">+B169+C169</f>
        <v>27</v>
      </c>
      <c r="E169" s="26">
        <v>6</v>
      </c>
      <c r="F169" s="26">
        <v>3</v>
      </c>
      <c r="G169" s="26">
        <f t="shared" ref="G169:G179" si="53">+E169+F169</f>
        <v>9</v>
      </c>
      <c r="H169" s="15">
        <f t="shared" si="48"/>
        <v>60</v>
      </c>
      <c r="I169" s="15">
        <f t="shared" si="48"/>
        <v>17.647058823529413</v>
      </c>
      <c r="J169" s="15">
        <f t="shared" si="48"/>
        <v>33.333333333333329</v>
      </c>
    </row>
    <row r="170" spans="1:10" ht="12" customHeight="1" x14ac:dyDescent="0.25">
      <c r="A170" s="10" t="s">
        <v>68</v>
      </c>
      <c r="B170" s="26">
        <v>37</v>
      </c>
      <c r="C170" s="26">
        <v>51</v>
      </c>
      <c r="D170" s="26">
        <f t="shared" si="52"/>
        <v>88</v>
      </c>
      <c r="E170" s="26">
        <v>11</v>
      </c>
      <c r="F170" s="26">
        <v>17</v>
      </c>
      <c r="G170" s="26">
        <f t="shared" si="53"/>
        <v>28</v>
      </c>
      <c r="H170" s="15">
        <f t="shared" si="48"/>
        <v>29.72972972972973</v>
      </c>
      <c r="I170" s="15">
        <f t="shared" si="48"/>
        <v>33.333333333333329</v>
      </c>
      <c r="J170" s="15">
        <f t="shared" si="48"/>
        <v>31.818181818181817</v>
      </c>
    </row>
    <row r="171" spans="1:10" ht="12" customHeight="1" x14ac:dyDescent="0.25">
      <c r="A171" s="10" t="s">
        <v>94</v>
      </c>
      <c r="B171" s="26">
        <v>17</v>
      </c>
      <c r="C171" s="26">
        <v>27</v>
      </c>
      <c r="D171" s="26">
        <f t="shared" si="52"/>
        <v>44</v>
      </c>
      <c r="E171" s="26">
        <v>15</v>
      </c>
      <c r="F171" s="26">
        <v>20</v>
      </c>
      <c r="G171" s="26">
        <f t="shared" si="53"/>
        <v>35</v>
      </c>
      <c r="H171" s="15">
        <f t="shared" si="48"/>
        <v>88.235294117647058</v>
      </c>
      <c r="I171" s="15">
        <f t="shared" si="48"/>
        <v>74.074074074074076</v>
      </c>
      <c r="J171" s="15">
        <f t="shared" si="48"/>
        <v>79.545454545454547</v>
      </c>
    </row>
    <row r="172" spans="1:10" ht="12" customHeight="1" x14ac:dyDescent="0.25">
      <c r="A172" s="10" t="s">
        <v>85</v>
      </c>
      <c r="B172" s="26">
        <v>47</v>
      </c>
      <c r="C172" s="26">
        <v>82</v>
      </c>
      <c r="D172" s="26">
        <f t="shared" si="52"/>
        <v>129</v>
      </c>
      <c r="E172" s="26">
        <v>29</v>
      </c>
      <c r="F172" s="26">
        <v>42</v>
      </c>
      <c r="G172" s="26">
        <f t="shared" si="53"/>
        <v>71</v>
      </c>
      <c r="H172" s="15">
        <f t="shared" si="48"/>
        <v>61.702127659574465</v>
      </c>
      <c r="I172" s="15">
        <f t="shared" si="48"/>
        <v>51.219512195121951</v>
      </c>
      <c r="J172" s="15">
        <f t="shared" si="48"/>
        <v>55.038759689922479</v>
      </c>
    </row>
    <row r="173" spans="1:10" ht="12" customHeight="1" x14ac:dyDescent="0.25">
      <c r="A173" s="10" t="s">
        <v>101</v>
      </c>
      <c r="B173" s="26">
        <v>4</v>
      </c>
      <c r="C173" s="26">
        <v>16</v>
      </c>
      <c r="D173" s="26">
        <f t="shared" si="52"/>
        <v>20</v>
      </c>
      <c r="E173" s="26">
        <v>5</v>
      </c>
      <c r="F173" s="26">
        <v>3</v>
      </c>
      <c r="G173" s="26">
        <f t="shared" si="53"/>
        <v>8</v>
      </c>
      <c r="H173" s="15">
        <f t="shared" si="48"/>
        <v>125</v>
      </c>
      <c r="I173" s="15">
        <f t="shared" si="48"/>
        <v>18.75</v>
      </c>
      <c r="J173" s="15">
        <f t="shared" si="48"/>
        <v>40</v>
      </c>
    </row>
    <row r="174" spans="1:10" ht="12" customHeight="1" x14ac:dyDescent="0.25">
      <c r="A174" s="10" t="s">
        <v>96</v>
      </c>
      <c r="B174" s="26">
        <v>15</v>
      </c>
      <c r="C174" s="26">
        <v>19</v>
      </c>
      <c r="D174" s="26">
        <f t="shared" si="52"/>
        <v>34</v>
      </c>
      <c r="E174" s="26">
        <v>12</v>
      </c>
      <c r="F174" s="26">
        <v>5</v>
      </c>
      <c r="G174" s="26">
        <f t="shared" si="53"/>
        <v>17</v>
      </c>
      <c r="H174" s="15">
        <f t="shared" si="48"/>
        <v>80</v>
      </c>
      <c r="I174" s="15">
        <f t="shared" si="48"/>
        <v>26.315789473684209</v>
      </c>
      <c r="J174" s="15">
        <f t="shared" si="48"/>
        <v>50</v>
      </c>
    </row>
    <row r="175" spans="1:10" ht="12" customHeight="1" x14ac:dyDescent="0.25">
      <c r="A175" s="10" t="s">
        <v>100</v>
      </c>
      <c r="B175" s="26">
        <v>4</v>
      </c>
      <c r="C175" s="26">
        <v>0</v>
      </c>
      <c r="D175" s="26">
        <f t="shared" si="52"/>
        <v>4</v>
      </c>
      <c r="E175" s="26">
        <v>2</v>
      </c>
      <c r="F175" s="26">
        <v>1</v>
      </c>
      <c r="G175" s="26">
        <f t="shared" si="53"/>
        <v>3</v>
      </c>
      <c r="H175" s="15">
        <f t="shared" si="48"/>
        <v>50</v>
      </c>
      <c r="I175" s="15" t="e">
        <f t="shared" si="48"/>
        <v>#DIV/0!</v>
      </c>
      <c r="J175" s="15">
        <f t="shared" si="48"/>
        <v>75</v>
      </c>
    </row>
    <row r="176" spans="1:10" ht="12" customHeight="1" x14ac:dyDescent="0.25">
      <c r="A176" s="10" t="s">
        <v>91</v>
      </c>
      <c r="B176" s="26">
        <v>18</v>
      </c>
      <c r="C176" s="26">
        <v>13</v>
      </c>
      <c r="D176" s="26">
        <f t="shared" si="52"/>
        <v>31</v>
      </c>
      <c r="E176" s="26">
        <v>11</v>
      </c>
      <c r="F176" s="26">
        <v>2</v>
      </c>
      <c r="G176" s="26">
        <f t="shared" si="53"/>
        <v>13</v>
      </c>
      <c r="H176" s="15">
        <f t="shared" si="48"/>
        <v>61.111111111111114</v>
      </c>
      <c r="I176" s="15">
        <f t="shared" si="48"/>
        <v>15.384615384615385</v>
      </c>
      <c r="J176" s="15">
        <f t="shared" si="48"/>
        <v>41.935483870967744</v>
      </c>
    </row>
    <row r="177" spans="1:10" ht="12" customHeight="1" x14ac:dyDescent="0.25">
      <c r="A177" s="28" t="s">
        <v>99</v>
      </c>
      <c r="B177" s="29">
        <v>38</v>
      </c>
      <c r="C177" s="29">
        <v>21</v>
      </c>
      <c r="D177" s="26">
        <f t="shared" si="52"/>
        <v>59</v>
      </c>
      <c r="E177" s="29">
        <v>18</v>
      </c>
      <c r="F177" s="29">
        <v>6</v>
      </c>
      <c r="G177" s="26">
        <f t="shared" si="53"/>
        <v>24</v>
      </c>
      <c r="H177" s="15">
        <f t="shared" si="48"/>
        <v>47.368421052631575</v>
      </c>
      <c r="I177" s="15">
        <f t="shared" si="48"/>
        <v>28.571428571428569</v>
      </c>
      <c r="J177" s="15">
        <f t="shared" si="48"/>
        <v>40.677966101694921</v>
      </c>
    </row>
    <row r="178" spans="1:10" ht="12" customHeight="1" x14ac:dyDescent="0.25">
      <c r="A178" s="10" t="s">
        <v>98</v>
      </c>
      <c r="B178" s="26">
        <v>36</v>
      </c>
      <c r="C178" s="26">
        <v>18</v>
      </c>
      <c r="D178" s="26">
        <f t="shared" si="52"/>
        <v>54</v>
      </c>
      <c r="E178" s="26">
        <v>16</v>
      </c>
      <c r="F178" s="26">
        <v>4</v>
      </c>
      <c r="G178" s="26">
        <f t="shared" si="53"/>
        <v>20</v>
      </c>
      <c r="H178" s="15">
        <f t="shared" si="48"/>
        <v>44.444444444444443</v>
      </c>
      <c r="I178" s="15">
        <f t="shared" si="48"/>
        <v>22.222222222222221</v>
      </c>
      <c r="J178" s="15">
        <f t="shared" si="48"/>
        <v>37.037037037037038</v>
      </c>
    </row>
    <row r="179" spans="1:10" ht="12" customHeight="1" x14ac:dyDescent="0.25">
      <c r="A179" s="10" t="s">
        <v>97</v>
      </c>
      <c r="B179" s="26">
        <v>18</v>
      </c>
      <c r="C179" s="26">
        <v>35</v>
      </c>
      <c r="D179" s="26">
        <f t="shared" si="52"/>
        <v>53</v>
      </c>
      <c r="E179" s="26">
        <v>8</v>
      </c>
      <c r="F179" s="26">
        <v>11</v>
      </c>
      <c r="G179" s="26">
        <f t="shared" si="53"/>
        <v>19</v>
      </c>
      <c r="H179" s="15">
        <f t="shared" si="48"/>
        <v>44.444444444444443</v>
      </c>
      <c r="I179" s="15">
        <f t="shared" si="48"/>
        <v>31.428571428571427</v>
      </c>
      <c r="J179" s="15">
        <f t="shared" si="48"/>
        <v>35.849056603773583</v>
      </c>
    </row>
    <row r="180" spans="1:10" ht="12" customHeight="1" x14ac:dyDescent="0.25">
      <c r="A180" s="22" t="s">
        <v>40</v>
      </c>
      <c r="B180" s="6">
        <f t="shared" ref="B180:G180" si="54">SUM(B181:B186)</f>
        <v>71</v>
      </c>
      <c r="C180" s="6">
        <f t="shared" si="54"/>
        <v>119</v>
      </c>
      <c r="D180" s="6">
        <f t="shared" si="54"/>
        <v>190</v>
      </c>
      <c r="E180" s="6">
        <f t="shared" si="54"/>
        <v>31</v>
      </c>
      <c r="F180" s="6">
        <f t="shared" si="54"/>
        <v>56</v>
      </c>
      <c r="G180" s="6">
        <f t="shared" si="54"/>
        <v>87</v>
      </c>
      <c r="H180" s="32">
        <f t="shared" si="48"/>
        <v>43.661971830985912</v>
      </c>
      <c r="I180" s="32">
        <f t="shared" si="48"/>
        <v>47.058823529411761</v>
      </c>
      <c r="J180" s="32">
        <f t="shared" si="48"/>
        <v>45.789473684210527</v>
      </c>
    </row>
    <row r="181" spans="1:10" ht="12" customHeight="1" x14ac:dyDescent="0.25">
      <c r="A181" s="10" t="s">
        <v>94</v>
      </c>
      <c r="B181" s="26">
        <v>9</v>
      </c>
      <c r="C181" s="26">
        <v>18</v>
      </c>
      <c r="D181" s="26">
        <f t="shared" ref="D181:D186" si="55">+B181+C181</f>
        <v>27</v>
      </c>
      <c r="E181" s="26">
        <v>6</v>
      </c>
      <c r="F181" s="26">
        <v>10</v>
      </c>
      <c r="G181" s="26">
        <f t="shared" ref="G181:G186" si="56">+E181+F181</f>
        <v>16</v>
      </c>
      <c r="H181" s="15">
        <f t="shared" si="48"/>
        <v>66.666666666666657</v>
      </c>
      <c r="I181" s="15">
        <f t="shared" si="48"/>
        <v>55.555555555555557</v>
      </c>
      <c r="J181" s="15">
        <f t="shared" si="48"/>
        <v>59.259259259259252</v>
      </c>
    </row>
    <row r="182" spans="1:10" ht="12" customHeight="1" x14ac:dyDescent="0.25">
      <c r="A182" s="10" t="s">
        <v>85</v>
      </c>
      <c r="B182" s="26">
        <v>31</v>
      </c>
      <c r="C182" s="26">
        <v>33</v>
      </c>
      <c r="D182" s="26">
        <f t="shared" si="55"/>
        <v>64</v>
      </c>
      <c r="E182" s="26">
        <v>9</v>
      </c>
      <c r="F182" s="26">
        <v>22</v>
      </c>
      <c r="G182" s="26">
        <f t="shared" si="56"/>
        <v>31</v>
      </c>
      <c r="H182" s="15">
        <f t="shared" si="48"/>
        <v>29.032258064516132</v>
      </c>
      <c r="I182" s="15">
        <f t="shared" si="48"/>
        <v>66.666666666666657</v>
      </c>
      <c r="J182" s="15">
        <f t="shared" si="48"/>
        <v>48.4375</v>
      </c>
    </row>
    <row r="183" spans="1:10" ht="12" customHeight="1" x14ac:dyDescent="0.25">
      <c r="A183" s="10" t="s">
        <v>96</v>
      </c>
      <c r="B183" s="26">
        <v>13</v>
      </c>
      <c r="C183" s="26">
        <v>5</v>
      </c>
      <c r="D183" s="26">
        <f t="shared" si="55"/>
        <v>18</v>
      </c>
      <c r="E183" s="26">
        <v>6</v>
      </c>
      <c r="F183" s="26">
        <v>5</v>
      </c>
      <c r="G183" s="26">
        <f t="shared" si="56"/>
        <v>11</v>
      </c>
      <c r="H183" s="15">
        <f t="shared" si="48"/>
        <v>46.153846153846153</v>
      </c>
      <c r="I183" s="15">
        <f t="shared" si="48"/>
        <v>100</v>
      </c>
      <c r="J183" s="15">
        <f t="shared" si="48"/>
        <v>61.111111111111114</v>
      </c>
    </row>
    <row r="184" spans="1:10" ht="12" customHeight="1" x14ac:dyDescent="0.25">
      <c r="A184" s="10" t="s">
        <v>91</v>
      </c>
      <c r="B184" s="26">
        <v>6</v>
      </c>
      <c r="C184" s="26">
        <v>8</v>
      </c>
      <c r="D184" s="26">
        <f t="shared" si="55"/>
        <v>14</v>
      </c>
      <c r="E184" s="26">
        <v>6</v>
      </c>
      <c r="F184" s="26">
        <v>4</v>
      </c>
      <c r="G184" s="26">
        <f t="shared" si="56"/>
        <v>10</v>
      </c>
      <c r="H184" s="15">
        <f t="shared" si="48"/>
        <v>100</v>
      </c>
      <c r="I184" s="15">
        <f t="shared" si="48"/>
        <v>50</v>
      </c>
      <c r="J184" s="15">
        <f t="shared" si="48"/>
        <v>71.428571428571431</v>
      </c>
    </row>
    <row r="185" spans="1:10" ht="12" customHeight="1" x14ac:dyDescent="0.25">
      <c r="A185" s="10" t="s">
        <v>67</v>
      </c>
      <c r="B185" s="26">
        <v>4</v>
      </c>
      <c r="C185" s="26">
        <v>33</v>
      </c>
      <c r="D185" s="26">
        <f t="shared" si="55"/>
        <v>37</v>
      </c>
      <c r="E185" s="26">
        <v>3</v>
      </c>
      <c r="F185" s="26">
        <v>12</v>
      </c>
      <c r="G185" s="26">
        <f t="shared" si="56"/>
        <v>15</v>
      </c>
      <c r="H185" s="15">
        <f t="shared" si="48"/>
        <v>75</v>
      </c>
      <c r="I185" s="15">
        <f t="shared" si="48"/>
        <v>36.363636363636367</v>
      </c>
      <c r="J185" s="15">
        <f t="shared" si="48"/>
        <v>40.54054054054054</v>
      </c>
    </row>
    <row r="186" spans="1:10" ht="12" customHeight="1" x14ac:dyDescent="0.25">
      <c r="A186" s="10" t="s">
        <v>83</v>
      </c>
      <c r="B186" s="26">
        <v>8</v>
      </c>
      <c r="C186" s="26">
        <v>22</v>
      </c>
      <c r="D186" s="26">
        <f t="shared" si="55"/>
        <v>30</v>
      </c>
      <c r="E186" s="26">
        <v>1</v>
      </c>
      <c r="F186" s="26">
        <v>3</v>
      </c>
      <c r="G186" s="26">
        <f t="shared" si="56"/>
        <v>4</v>
      </c>
      <c r="H186" s="15">
        <f t="shared" si="48"/>
        <v>12.5</v>
      </c>
      <c r="I186" s="15">
        <f t="shared" si="48"/>
        <v>13.636363636363635</v>
      </c>
      <c r="J186" s="15">
        <f t="shared" si="48"/>
        <v>13.333333333333334</v>
      </c>
    </row>
    <row r="187" spans="1:10" ht="12" customHeight="1" x14ac:dyDescent="0.25">
      <c r="A187" s="22" t="s">
        <v>6</v>
      </c>
      <c r="B187" s="6">
        <f t="shared" ref="B187:G187" si="57">SUM(B188:B198)</f>
        <v>143</v>
      </c>
      <c r="C187" s="6">
        <f t="shared" si="57"/>
        <v>264</v>
      </c>
      <c r="D187" s="6">
        <f t="shared" si="57"/>
        <v>407</v>
      </c>
      <c r="E187" s="6">
        <f t="shared" si="57"/>
        <v>77</v>
      </c>
      <c r="F187" s="6">
        <f t="shared" si="57"/>
        <v>177</v>
      </c>
      <c r="G187" s="6">
        <f t="shared" si="57"/>
        <v>254</v>
      </c>
      <c r="H187" s="32">
        <f t="shared" si="48"/>
        <v>53.846153846153847</v>
      </c>
      <c r="I187" s="32">
        <f t="shared" si="48"/>
        <v>67.045454545454547</v>
      </c>
      <c r="J187" s="32">
        <f t="shared" si="48"/>
        <v>62.40786240786241</v>
      </c>
    </row>
    <row r="188" spans="1:10" ht="12" customHeight="1" x14ac:dyDescent="0.25">
      <c r="A188" s="10" t="s">
        <v>142</v>
      </c>
      <c r="B188" s="26">
        <v>0</v>
      </c>
      <c r="C188" s="26">
        <v>0</v>
      </c>
      <c r="D188" s="26">
        <f t="shared" ref="D188:D198" si="58">+B188+C188</f>
        <v>0</v>
      </c>
      <c r="E188" s="26">
        <v>5</v>
      </c>
      <c r="F188" s="26">
        <v>0</v>
      </c>
      <c r="G188" s="26">
        <f t="shared" ref="G188:G198" si="59">+E188+F188</f>
        <v>5</v>
      </c>
      <c r="H188" s="15" t="e">
        <f t="shared" si="48"/>
        <v>#DIV/0!</v>
      </c>
      <c r="I188" s="15" t="e">
        <f t="shared" si="48"/>
        <v>#DIV/0!</v>
      </c>
      <c r="J188" s="15" t="e">
        <f t="shared" si="48"/>
        <v>#DIV/0!</v>
      </c>
    </row>
    <row r="189" spans="1:10" ht="12" customHeight="1" x14ac:dyDescent="0.25">
      <c r="A189" s="10" t="s">
        <v>68</v>
      </c>
      <c r="B189" s="26">
        <v>24</v>
      </c>
      <c r="C189" s="26">
        <v>18</v>
      </c>
      <c r="D189" s="26">
        <f t="shared" si="58"/>
        <v>42</v>
      </c>
      <c r="E189" s="26">
        <v>5</v>
      </c>
      <c r="F189" s="26">
        <v>12</v>
      </c>
      <c r="G189" s="26">
        <f t="shared" si="59"/>
        <v>17</v>
      </c>
      <c r="H189" s="15">
        <f t="shared" si="48"/>
        <v>20.833333333333336</v>
      </c>
      <c r="I189" s="15">
        <f t="shared" si="48"/>
        <v>66.666666666666657</v>
      </c>
      <c r="J189" s="15">
        <f t="shared" si="48"/>
        <v>40.476190476190474</v>
      </c>
    </row>
    <row r="190" spans="1:10" ht="12" customHeight="1" x14ac:dyDescent="0.25">
      <c r="A190" s="10" t="s">
        <v>95</v>
      </c>
      <c r="B190" s="26">
        <v>14</v>
      </c>
      <c r="C190" s="26">
        <v>20</v>
      </c>
      <c r="D190" s="26">
        <f t="shared" si="58"/>
        <v>34</v>
      </c>
      <c r="E190" s="26">
        <v>7</v>
      </c>
      <c r="F190" s="26">
        <v>9</v>
      </c>
      <c r="G190" s="26">
        <f t="shared" si="59"/>
        <v>16</v>
      </c>
      <c r="H190" s="15">
        <f t="shared" si="48"/>
        <v>50</v>
      </c>
      <c r="I190" s="15">
        <f t="shared" si="48"/>
        <v>45</v>
      </c>
      <c r="J190" s="15">
        <f t="shared" si="48"/>
        <v>47.058823529411761</v>
      </c>
    </row>
    <row r="191" spans="1:10" ht="12" customHeight="1" x14ac:dyDescent="0.25">
      <c r="A191" s="10" t="s">
        <v>94</v>
      </c>
      <c r="B191" s="26">
        <v>14</v>
      </c>
      <c r="C191" s="26">
        <v>23</v>
      </c>
      <c r="D191" s="26">
        <f t="shared" si="58"/>
        <v>37</v>
      </c>
      <c r="E191" s="26">
        <v>8</v>
      </c>
      <c r="F191" s="26">
        <v>6</v>
      </c>
      <c r="G191" s="26">
        <f t="shared" si="59"/>
        <v>14</v>
      </c>
      <c r="H191" s="15">
        <f t="shared" si="48"/>
        <v>57.142857142857139</v>
      </c>
      <c r="I191" s="15">
        <f t="shared" si="48"/>
        <v>26.086956521739129</v>
      </c>
      <c r="J191" s="15">
        <f t="shared" si="48"/>
        <v>37.837837837837839</v>
      </c>
    </row>
    <row r="192" spans="1:10" ht="12" customHeight="1" x14ac:dyDescent="0.25">
      <c r="A192" s="10" t="s">
        <v>85</v>
      </c>
      <c r="B192" s="26">
        <v>20</v>
      </c>
      <c r="C192" s="26">
        <v>32</v>
      </c>
      <c r="D192" s="26">
        <f t="shared" si="58"/>
        <v>52</v>
      </c>
      <c r="E192" s="26">
        <v>20</v>
      </c>
      <c r="F192" s="26">
        <v>33</v>
      </c>
      <c r="G192" s="26">
        <f t="shared" si="59"/>
        <v>53</v>
      </c>
      <c r="H192" s="15">
        <f t="shared" si="48"/>
        <v>100</v>
      </c>
      <c r="I192" s="15">
        <f t="shared" si="48"/>
        <v>103.125</v>
      </c>
      <c r="J192" s="15">
        <f t="shared" si="48"/>
        <v>101.92307692307692</v>
      </c>
    </row>
    <row r="193" spans="1:10" ht="12" customHeight="1" x14ac:dyDescent="0.25">
      <c r="A193" s="10" t="s">
        <v>93</v>
      </c>
      <c r="B193" s="26">
        <v>16</v>
      </c>
      <c r="C193" s="26">
        <v>15</v>
      </c>
      <c r="D193" s="26">
        <f t="shared" si="58"/>
        <v>31</v>
      </c>
      <c r="E193" s="26">
        <v>3</v>
      </c>
      <c r="F193" s="26">
        <v>3</v>
      </c>
      <c r="G193" s="26">
        <f t="shared" si="59"/>
        <v>6</v>
      </c>
      <c r="H193" s="15">
        <f t="shared" si="48"/>
        <v>18.75</v>
      </c>
      <c r="I193" s="15">
        <f t="shared" si="48"/>
        <v>20</v>
      </c>
      <c r="J193" s="15">
        <f t="shared" si="48"/>
        <v>19.35483870967742</v>
      </c>
    </row>
    <row r="194" spans="1:10" ht="12" customHeight="1" x14ac:dyDescent="0.25">
      <c r="A194" s="10" t="s">
        <v>92</v>
      </c>
      <c r="B194" s="26">
        <v>17</v>
      </c>
      <c r="C194" s="26">
        <v>54</v>
      </c>
      <c r="D194" s="26">
        <f t="shared" si="58"/>
        <v>71</v>
      </c>
      <c r="E194" s="26">
        <v>11</v>
      </c>
      <c r="F194" s="26">
        <v>61</v>
      </c>
      <c r="G194" s="26">
        <f t="shared" si="59"/>
        <v>72</v>
      </c>
      <c r="H194" s="15">
        <f t="shared" si="48"/>
        <v>64.705882352941174</v>
      </c>
      <c r="I194" s="15">
        <f t="shared" si="48"/>
        <v>112.96296296296295</v>
      </c>
      <c r="J194" s="15">
        <f t="shared" si="48"/>
        <v>101.40845070422534</v>
      </c>
    </row>
    <row r="195" spans="1:10" ht="12" customHeight="1" x14ac:dyDescent="0.25">
      <c r="A195" s="10" t="s">
        <v>91</v>
      </c>
      <c r="B195" s="26">
        <v>14</v>
      </c>
      <c r="C195" s="26">
        <v>3</v>
      </c>
      <c r="D195" s="26">
        <f t="shared" si="58"/>
        <v>17</v>
      </c>
      <c r="E195" s="26">
        <v>10</v>
      </c>
      <c r="F195" s="26">
        <v>2</v>
      </c>
      <c r="G195" s="26">
        <f t="shared" si="59"/>
        <v>12</v>
      </c>
      <c r="H195" s="15">
        <f t="shared" si="48"/>
        <v>71.428571428571431</v>
      </c>
      <c r="I195" s="15">
        <f t="shared" si="48"/>
        <v>66.666666666666657</v>
      </c>
      <c r="J195" s="15">
        <f t="shared" si="48"/>
        <v>70.588235294117652</v>
      </c>
    </row>
    <row r="196" spans="1:10" ht="12" customHeight="1" x14ac:dyDescent="0.25">
      <c r="A196" s="10" t="s">
        <v>67</v>
      </c>
      <c r="B196" s="26">
        <v>13</v>
      </c>
      <c r="C196" s="26">
        <v>56</v>
      </c>
      <c r="D196" s="26">
        <f t="shared" si="58"/>
        <v>69</v>
      </c>
      <c r="E196" s="26">
        <v>3</v>
      </c>
      <c r="F196" s="26">
        <v>35</v>
      </c>
      <c r="G196" s="26">
        <f t="shared" si="59"/>
        <v>38</v>
      </c>
      <c r="H196" s="15">
        <f t="shared" si="48"/>
        <v>23.076923076923077</v>
      </c>
      <c r="I196" s="15">
        <f t="shared" si="48"/>
        <v>62.5</v>
      </c>
      <c r="J196" s="15">
        <f t="shared" si="48"/>
        <v>55.072463768115945</v>
      </c>
    </row>
    <row r="197" spans="1:10" ht="12" customHeight="1" x14ac:dyDescent="0.25">
      <c r="A197" s="10" t="s">
        <v>90</v>
      </c>
      <c r="B197" s="26">
        <v>4</v>
      </c>
      <c r="C197" s="26">
        <v>17</v>
      </c>
      <c r="D197" s="26">
        <f t="shared" si="58"/>
        <v>21</v>
      </c>
      <c r="E197" s="26">
        <v>2</v>
      </c>
      <c r="F197" s="26">
        <v>6</v>
      </c>
      <c r="G197" s="26">
        <f t="shared" si="59"/>
        <v>8</v>
      </c>
      <c r="H197" s="15">
        <f t="shared" si="48"/>
        <v>50</v>
      </c>
      <c r="I197" s="15">
        <f t="shared" si="48"/>
        <v>35.294117647058826</v>
      </c>
      <c r="J197" s="15">
        <f t="shared" si="48"/>
        <v>38.095238095238095</v>
      </c>
    </row>
    <row r="198" spans="1:10" ht="12" customHeight="1" x14ac:dyDescent="0.25">
      <c r="A198" s="10" t="s">
        <v>83</v>
      </c>
      <c r="B198" s="26">
        <v>7</v>
      </c>
      <c r="C198" s="26">
        <v>26</v>
      </c>
      <c r="D198" s="26">
        <f t="shared" si="58"/>
        <v>33</v>
      </c>
      <c r="E198" s="26">
        <v>3</v>
      </c>
      <c r="F198" s="26">
        <v>10</v>
      </c>
      <c r="G198" s="26">
        <f t="shared" si="59"/>
        <v>13</v>
      </c>
      <c r="H198" s="15">
        <f t="shared" si="48"/>
        <v>42.857142857142854</v>
      </c>
      <c r="I198" s="15">
        <f t="shared" si="48"/>
        <v>38.461538461538467</v>
      </c>
      <c r="J198" s="15">
        <f t="shared" si="48"/>
        <v>39.393939393939391</v>
      </c>
    </row>
    <row r="199" spans="1:10" ht="12" customHeight="1" x14ac:dyDescent="0.25">
      <c r="A199" s="23" t="s">
        <v>5</v>
      </c>
      <c r="B199" s="12">
        <f t="shared" ref="B199:G199" si="60">+B205+B229+B213+B226+B221+B200</f>
        <v>294</v>
      </c>
      <c r="C199" s="12">
        <f t="shared" si="60"/>
        <v>539</v>
      </c>
      <c r="D199" s="12">
        <f t="shared" si="60"/>
        <v>833</v>
      </c>
      <c r="E199" s="12">
        <f t="shared" si="60"/>
        <v>79</v>
      </c>
      <c r="F199" s="12">
        <f t="shared" si="60"/>
        <v>257</v>
      </c>
      <c r="G199" s="12">
        <f t="shared" si="60"/>
        <v>336</v>
      </c>
      <c r="H199" s="16">
        <f t="shared" si="48"/>
        <v>26.870748299319729</v>
      </c>
      <c r="I199" s="16">
        <f t="shared" si="48"/>
        <v>47.680890538033395</v>
      </c>
      <c r="J199" s="16">
        <f t="shared" si="48"/>
        <v>40.336134453781511</v>
      </c>
    </row>
    <row r="200" spans="1:10" ht="12" customHeight="1" x14ac:dyDescent="0.25">
      <c r="A200" s="22" t="s">
        <v>162</v>
      </c>
      <c r="B200" s="6">
        <f t="shared" ref="B200:G200" si="61">SUM(B201:B204)</f>
        <v>0</v>
      </c>
      <c r="C200" s="6">
        <f t="shared" si="61"/>
        <v>0</v>
      </c>
      <c r="D200" s="6">
        <f t="shared" si="61"/>
        <v>0</v>
      </c>
      <c r="E200" s="6">
        <f t="shared" si="61"/>
        <v>0</v>
      </c>
      <c r="F200" s="6">
        <f t="shared" si="61"/>
        <v>0</v>
      </c>
      <c r="G200" s="6">
        <f t="shared" si="61"/>
        <v>0</v>
      </c>
      <c r="H200" s="32" t="e">
        <f t="shared" si="48"/>
        <v>#DIV/0!</v>
      </c>
      <c r="I200" s="32" t="e">
        <f t="shared" si="48"/>
        <v>#DIV/0!</v>
      </c>
      <c r="J200" s="32" t="e">
        <f t="shared" si="48"/>
        <v>#DIV/0!</v>
      </c>
    </row>
    <row r="201" spans="1:10" ht="12" customHeight="1" x14ac:dyDescent="0.25">
      <c r="A201" s="11" t="s">
        <v>66</v>
      </c>
      <c r="B201" s="26">
        <v>0</v>
      </c>
      <c r="C201" s="26">
        <v>0</v>
      </c>
      <c r="D201" s="26">
        <f>+B201+C201</f>
        <v>0</v>
      </c>
      <c r="E201" s="26">
        <v>0</v>
      </c>
      <c r="F201" s="26">
        <v>0</v>
      </c>
      <c r="G201" s="26">
        <f>+E201+F201</f>
        <v>0</v>
      </c>
      <c r="H201" s="15" t="e">
        <f t="shared" si="48"/>
        <v>#DIV/0!</v>
      </c>
      <c r="I201" s="15" t="e">
        <f t="shared" si="48"/>
        <v>#DIV/0!</v>
      </c>
      <c r="J201" s="15" t="e">
        <f t="shared" si="48"/>
        <v>#DIV/0!</v>
      </c>
    </row>
    <row r="202" spans="1:10" ht="12" customHeight="1" x14ac:dyDescent="0.25">
      <c r="A202" s="11" t="s">
        <v>163</v>
      </c>
      <c r="B202" s="26">
        <v>0</v>
      </c>
      <c r="C202" s="26">
        <v>0</v>
      </c>
      <c r="D202" s="26">
        <f>+B202+C202</f>
        <v>0</v>
      </c>
      <c r="E202" s="26">
        <v>0</v>
      </c>
      <c r="F202" s="26">
        <v>0</v>
      </c>
      <c r="G202" s="26">
        <f>+E202+F202</f>
        <v>0</v>
      </c>
      <c r="H202" s="15" t="e">
        <f t="shared" si="48"/>
        <v>#DIV/0!</v>
      </c>
      <c r="I202" s="15" t="e">
        <f t="shared" si="48"/>
        <v>#DIV/0!</v>
      </c>
      <c r="J202" s="15" t="e">
        <f t="shared" si="48"/>
        <v>#DIV/0!</v>
      </c>
    </row>
    <row r="203" spans="1:10" ht="12" customHeight="1" x14ac:dyDescent="0.25">
      <c r="A203" s="11" t="s">
        <v>89</v>
      </c>
      <c r="B203" s="26">
        <v>0</v>
      </c>
      <c r="C203" s="26">
        <v>0</v>
      </c>
      <c r="D203" s="26">
        <f>+B203+C203</f>
        <v>0</v>
      </c>
      <c r="E203" s="26">
        <v>0</v>
      </c>
      <c r="F203" s="26">
        <v>0</v>
      </c>
      <c r="G203" s="26">
        <f>+E203+F203</f>
        <v>0</v>
      </c>
      <c r="H203" s="15" t="e">
        <f t="shared" si="48"/>
        <v>#DIV/0!</v>
      </c>
      <c r="I203" s="15" t="e">
        <f t="shared" si="48"/>
        <v>#DIV/0!</v>
      </c>
      <c r="J203" s="15" t="e">
        <f t="shared" si="48"/>
        <v>#DIV/0!</v>
      </c>
    </row>
    <row r="204" spans="1:10" ht="12" customHeight="1" x14ac:dyDescent="0.25">
      <c r="A204" s="11" t="s">
        <v>88</v>
      </c>
      <c r="B204" s="26">
        <v>0</v>
      </c>
      <c r="C204" s="26">
        <v>0</v>
      </c>
      <c r="D204" s="26">
        <f>+B204+C204</f>
        <v>0</v>
      </c>
      <c r="E204" s="26">
        <v>0</v>
      </c>
      <c r="F204" s="26">
        <v>0</v>
      </c>
      <c r="G204" s="26">
        <f>+E204+F204</f>
        <v>0</v>
      </c>
      <c r="H204" s="15" t="e">
        <f t="shared" si="48"/>
        <v>#DIV/0!</v>
      </c>
      <c r="I204" s="15" t="e">
        <f t="shared" si="48"/>
        <v>#DIV/0!</v>
      </c>
      <c r="J204" s="15" t="e">
        <f t="shared" si="48"/>
        <v>#DIV/0!</v>
      </c>
    </row>
    <row r="205" spans="1:10" ht="12" customHeight="1" x14ac:dyDescent="0.25">
      <c r="A205" s="22" t="s">
        <v>39</v>
      </c>
      <c r="B205" s="6">
        <f t="shared" ref="B205:G205" si="62">SUM(B206:B212)</f>
        <v>111</v>
      </c>
      <c r="C205" s="6">
        <f t="shared" si="62"/>
        <v>257</v>
      </c>
      <c r="D205" s="6">
        <f t="shared" si="62"/>
        <v>368</v>
      </c>
      <c r="E205" s="6">
        <f t="shared" si="62"/>
        <v>26</v>
      </c>
      <c r="F205" s="6">
        <f t="shared" si="62"/>
        <v>135</v>
      </c>
      <c r="G205" s="6">
        <f t="shared" si="62"/>
        <v>161</v>
      </c>
      <c r="H205" s="32">
        <f t="shared" si="48"/>
        <v>23.423423423423422</v>
      </c>
      <c r="I205" s="32">
        <f t="shared" si="48"/>
        <v>52.529182879377437</v>
      </c>
      <c r="J205" s="32">
        <f t="shared" si="48"/>
        <v>43.75</v>
      </c>
    </row>
    <row r="206" spans="1:10" ht="12" customHeight="1" x14ac:dyDescent="0.25">
      <c r="A206" s="11" t="s">
        <v>86</v>
      </c>
      <c r="B206" s="26">
        <v>16</v>
      </c>
      <c r="C206" s="26">
        <v>7</v>
      </c>
      <c r="D206" s="26">
        <f t="shared" ref="D206:D212" si="63">+B206+C206</f>
        <v>23</v>
      </c>
      <c r="E206" s="26">
        <v>0</v>
      </c>
      <c r="F206" s="26">
        <v>4</v>
      </c>
      <c r="G206" s="26">
        <f t="shared" ref="G206:G212" si="64">+E206+F206</f>
        <v>4</v>
      </c>
      <c r="H206" s="15">
        <f t="shared" si="48"/>
        <v>0</v>
      </c>
      <c r="I206" s="15">
        <f t="shared" si="48"/>
        <v>57.142857142857139</v>
      </c>
      <c r="J206" s="15">
        <f t="shared" si="48"/>
        <v>17.391304347826086</v>
      </c>
    </row>
    <row r="207" spans="1:10" ht="12" customHeight="1" x14ac:dyDescent="0.25">
      <c r="A207" s="10" t="s">
        <v>85</v>
      </c>
      <c r="B207" s="26">
        <v>37</v>
      </c>
      <c r="C207" s="26">
        <v>53</v>
      </c>
      <c r="D207" s="26">
        <f t="shared" si="63"/>
        <v>90</v>
      </c>
      <c r="E207" s="26">
        <v>9</v>
      </c>
      <c r="F207" s="26">
        <v>26</v>
      </c>
      <c r="G207" s="26">
        <f t="shared" si="64"/>
        <v>35</v>
      </c>
      <c r="H207" s="15">
        <f t="shared" si="48"/>
        <v>24.324324324324326</v>
      </c>
      <c r="I207" s="15">
        <f t="shared" si="48"/>
        <v>49.056603773584904</v>
      </c>
      <c r="J207" s="15">
        <f t="shared" si="48"/>
        <v>38.888888888888893</v>
      </c>
    </row>
    <row r="208" spans="1:10" ht="12" customHeight="1" x14ac:dyDescent="0.25">
      <c r="A208" s="10" t="s">
        <v>84</v>
      </c>
      <c r="B208" s="26">
        <v>11</v>
      </c>
      <c r="C208" s="26">
        <v>73</v>
      </c>
      <c r="D208" s="26">
        <f t="shared" si="63"/>
        <v>84</v>
      </c>
      <c r="E208" s="26">
        <v>6</v>
      </c>
      <c r="F208" s="26">
        <v>42</v>
      </c>
      <c r="G208" s="26">
        <f t="shared" si="64"/>
        <v>48</v>
      </c>
      <c r="H208" s="15">
        <f t="shared" si="48"/>
        <v>54.54545454545454</v>
      </c>
      <c r="I208" s="15">
        <f t="shared" si="48"/>
        <v>57.534246575342465</v>
      </c>
      <c r="J208" s="15">
        <f t="shared" si="48"/>
        <v>57.142857142857139</v>
      </c>
    </row>
    <row r="209" spans="1:10" ht="12" customHeight="1" x14ac:dyDescent="0.25">
      <c r="A209" s="10" t="s">
        <v>87</v>
      </c>
      <c r="B209" s="26">
        <v>0</v>
      </c>
      <c r="C209" s="26">
        <v>0</v>
      </c>
      <c r="D209" s="26">
        <f t="shared" si="63"/>
        <v>0</v>
      </c>
      <c r="E209" s="26">
        <v>0</v>
      </c>
      <c r="F209" s="26">
        <v>0</v>
      </c>
      <c r="G209" s="26">
        <f t="shared" si="64"/>
        <v>0</v>
      </c>
      <c r="H209" s="15" t="e">
        <f t="shared" si="48"/>
        <v>#DIV/0!</v>
      </c>
      <c r="I209" s="15" t="e">
        <f t="shared" si="48"/>
        <v>#DIV/0!</v>
      </c>
      <c r="J209" s="15" t="e">
        <f t="shared" si="48"/>
        <v>#DIV/0!</v>
      </c>
    </row>
    <row r="210" spans="1:10" ht="12" customHeight="1" x14ac:dyDescent="0.25">
      <c r="A210" s="10" t="s">
        <v>65</v>
      </c>
      <c r="B210" s="26">
        <v>28</v>
      </c>
      <c r="C210" s="26">
        <v>16</v>
      </c>
      <c r="D210" s="26">
        <f t="shared" si="63"/>
        <v>44</v>
      </c>
      <c r="E210" s="26">
        <v>2</v>
      </c>
      <c r="F210" s="26">
        <v>7</v>
      </c>
      <c r="G210" s="26">
        <f t="shared" si="64"/>
        <v>9</v>
      </c>
      <c r="H210" s="15">
        <f t="shared" si="48"/>
        <v>7.1428571428571423</v>
      </c>
      <c r="I210" s="15">
        <f t="shared" si="48"/>
        <v>43.75</v>
      </c>
      <c r="J210" s="15">
        <f t="shared" si="48"/>
        <v>20.454545454545457</v>
      </c>
    </row>
    <row r="211" spans="1:10" ht="12" customHeight="1" x14ac:dyDescent="0.25">
      <c r="A211" s="10" t="s">
        <v>73</v>
      </c>
      <c r="B211" s="26">
        <v>14</v>
      </c>
      <c r="C211" s="26">
        <v>73</v>
      </c>
      <c r="D211" s="26">
        <f t="shared" si="63"/>
        <v>87</v>
      </c>
      <c r="E211" s="26">
        <v>6</v>
      </c>
      <c r="F211" s="26">
        <v>43</v>
      </c>
      <c r="G211" s="26">
        <f t="shared" si="64"/>
        <v>49</v>
      </c>
      <c r="H211" s="15">
        <f t="shared" si="48"/>
        <v>42.857142857142854</v>
      </c>
      <c r="I211" s="15">
        <f t="shared" si="48"/>
        <v>58.904109589041099</v>
      </c>
      <c r="J211" s="15">
        <f t="shared" si="48"/>
        <v>56.321839080459768</v>
      </c>
    </row>
    <row r="212" spans="1:10" ht="12" customHeight="1" x14ac:dyDescent="0.25">
      <c r="A212" s="10" t="s">
        <v>83</v>
      </c>
      <c r="B212" s="26">
        <v>5</v>
      </c>
      <c r="C212" s="26">
        <v>35</v>
      </c>
      <c r="D212" s="26">
        <f t="shared" si="63"/>
        <v>40</v>
      </c>
      <c r="E212" s="26">
        <v>3</v>
      </c>
      <c r="F212" s="26">
        <v>13</v>
      </c>
      <c r="G212" s="26">
        <f t="shared" si="64"/>
        <v>16</v>
      </c>
      <c r="H212" s="15">
        <f t="shared" ref="H212:J234" si="65">E212/B212*100</f>
        <v>60</v>
      </c>
      <c r="I212" s="15">
        <f t="shared" si="65"/>
        <v>37.142857142857146</v>
      </c>
      <c r="J212" s="15">
        <f t="shared" si="65"/>
        <v>40</v>
      </c>
    </row>
    <row r="213" spans="1:10" ht="12" customHeight="1" x14ac:dyDescent="0.25">
      <c r="A213" s="22" t="s">
        <v>37</v>
      </c>
      <c r="B213" s="6">
        <f t="shared" ref="B213:G213" si="66">SUM(B214:B220)</f>
        <v>50</v>
      </c>
      <c r="C213" s="6">
        <f t="shared" si="66"/>
        <v>96</v>
      </c>
      <c r="D213" s="6">
        <f t="shared" si="66"/>
        <v>146</v>
      </c>
      <c r="E213" s="6">
        <f t="shared" si="66"/>
        <v>11</v>
      </c>
      <c r="F213" s="6">
        <f t="shared" si="66"/>
        <v>27</v>
      </c>
      <c r="G213" s="6">
        <f t="shared" si="66"/>
        <v>38</v>
      </c>
      <c r="H213" s="32">
        <f t="shared" si="65"/>
        <v>22</v>
      </c>
      <c r="I213" s="32">
        <f t="shared" si="65"/>
        <v>28.125</v>
      </c>
      <c r="J213" s="32">
        <f t="shared" si="65"/>
        <v>26.027397260273972</v>
      </c>
    </row>
    <row r="214" spans="1:10" ht="12" customHeight="1" x14ac:dyDescent="0.25">
      <c r="A214" s="10" t="s">
        <v>76</v>
      </c>
      <c r="B214" s="26">
        <v>6</v>
      </c>
      <c r="C214" s="26">
        <v>16</v>
      </c>
      <c r="D214" s="26">
        <f t="shared" ref="D214:D220" si="67">+B214+C214</f>
        <v>22</v>
      </c>
      <c r="E214" s="26">
        <v>3</v>
      </c>
      <c r="F214" s="26">
        <v>7</v>
      </c>
      <c r="G214" s="26">
        <f t="shared" ref="G214:G220" si="68">+E214+F214</f>
        <v>10</v>
      </c>
      <c r="H214" s="15">
        <f t="shared" si="65"/>
        <v>50</v>
      </c>
      <c r="I214" s="15">
        <f t="shared" si="65"/>
        <v>43.75</v>
      </c>
      <c r="J214" s="15">
        <f t="shared" si="65"/>
        <v>45.454545454545453</v>
      </c>
    </row>
    <row r="215" spans="1:10" ht="12" customHeight="1" x14ac:dyDescent="0.25">
      <c r="A215" s="10" t="s">
        <v>81</v>
      </c>
      <c r="B215" s="26">
        <v>1</v>
      </c>
      <c r="C215" s="26">
        <v>6</v>
      </c>
      <c r="D215" s="26">
        <f t="shared" si="67"/>
        <v>7</v>
      </c>
      <c r="E215" s="26">
        <v>0</v>
      </c>
      <c r="F215" s="26">
        <v>0</v>
      </c>
      <c r="G215" s="26">
        <f t="shared" si="68"/>
        <v>0</v>
      </c>
      <c r="H215" s="15">
        <f t="shared" si="65"/>
        <v>0</v>
      </c>
      <c r="I215" s="15">
        <f t="shared" si="65"/>
        <v>0</v>
      </c>
      <c r="J215" s="15">
        <f t="shared" si="65"/>
        <v>0</v>
      </c>
    </row>
    <row r="216" spans="1:10" ht="12" customHeight="1" x14ac:dyDescent="0.25">
      <c r="A216" s="10" t="s">
        <v>82</v>
      </c>
      <c r="B216" s="26">
        <v>18</v>
      </c>
      <c r="C216" s="26">
        <v>31</v>
      </c>
      <c r="D216" s="26">
        <f t="shared" si="67"/>
        <v>49</v>
      </c>
      <c r="E216" s="26">
        <v>2</v>
      </c>
      <c r="F216" s="26">
        <v>6</v>
      </c>
      <c r="G216" s="26">
        <f t="shared" si="68"/>
        <v>8</v>
      </c>
      <c r="H216" s="15">
        <f t="shared" si="65"/>
        <v>11.111111111111111</v>
      </c>
      <c r="I216" s="15">
        <f t="shared" si="65"/>
        <v>19.35483870967742</v>
      </c>
      <c r="J216" s="15">
        <f t="shared" si="65"/>
        <v>16.326530612244898</v>
      </c>
    </row>
    <row r="217" spans="1:10" ht="12" customHeight="1" x14ac:dyDescent="0.25">
      <c r="A217" s="10" t="s">
        <v>79</v>
      </c>
      <c r="B217" s="26">
        <v>1</v>
      </c>
      <c r="C217" s="26">
        <v>1</v>
      </c>
      <c r="D217" s="26">
        <f t="shared" si="67"/>
        <v>2</v>
      </c>
      <c r="E217" s="26">
        <v>0</v>
      </c>
      <c r="F217" s="26">
        <v>0</v>
      </c>
      <c r="G217" s="26">
        <f t="shared" si="68"/>
        <v>0</v>
      </c>
      <c r="H217" s="15">
        <f t="shared" si="65"/>
        <v>0</v>
      </c>
      <c r="I217" s="15">
        <f t="shared" si="65"/>
        <v>0</v>
      </c>
      <c r="J217" s="15">
        <f t="shared" si="65"/>
        <v>0</v>
      </c>
    </row>
    <row r="218" spans="1:10" ht="12" customHeight="1" x14ac:dyDescent="0.25">
      <c r="A218" s="10" t="s">
        <v>80</v>
      </c>
      <c r="B218" s="26">
        <v>10</v>
      </c>
      <c r="C218" s="26">
        <v>8</v>
      </c>
      <c r="D218" s="26">
        <f t="shared" si="67"/>
        <v>18</v>
      </c>
      <c r="E218" s="26">
        <v>4</v>
      </c>
      <c r="F218" s="26">
        <v>5</v>
      </c>
      <c r="G218" s="26">
        <f t="shared" si="68"/>
        <v>9</v>
      </c>
      <c r="H218" s="15">
        <f t="shared" si="65"/>
        <v>40</v>
      </c>
      <c r="I218" s="15">
        <f t="shared" si="65"/>
        <v>62.5</v>
      </c>
      <c r="J218" s="15">
        <f t="shared" si="65"/>
        <v>50</v>
      </c>
    </row>
    <row r="219" spans="1:10" ht="12" customHeight="1" x14ac:dyDescent="0.25">
      <c r="A219" s="10" t="s">
        <v>77</v>
      </c>
      <c r="B219" s="26">
        <v>1</v>
      </c>
      <c r="C219" s="26">
        <v>2</v>
      </c>
      <c r="D219" s="26">
        <f t="shared" si="67"/>
        <v>3</v>
      </c>
      <c r="E219" s="26">
        <v>0</v>
      </c>
      <c r="F219" s="26">
        <v>0</v>
      </c>
      <c r="G219" s="26">
        <f t="shared" si="68"/>
        <v>0</v>
      </c>
      <c r="H219" s="15">
        <f t="shared" si="65"/>
        <v>0</v>
      </c>
      <c r="I219" s="15">
        <f t="shared" si="65"/>
        <v>0</v>
      </c>
      <c r="J219" s="15">
        <f t="shared" si="65"/>
        <v>0</v>
      </c>
    </row>
    <row r="220" spans="1:10" ht="12" customHeight="1" x14ac:dyDescent="0.25">
      <c r="A220" s="10" t="s">
        <v>78</v>
      </c>
      <c r="B220" s="26">
        <v>13</v>
      </c>
      <c r="C220" s="26">
        <v>32</v>
      </c>
      <c r="D220" s="26">
        <f t="shared" si="67"/>
        <v>45</v>
      </c>
      <c r="E220" s="26">
        <v>2</v>
      </c>
      <c r="F220" s="26">
        <v>9</v>
      </c>
      <c r="G220" s="26">
        <f t="shared" si="68"/>
        <v>11</v>
      </c>
      <c r="H220" s="15">
        <f t="shared" si="65"/>
        <v>15.384615384615385</v>
      </c>
      <c r="I220" s="15">
        <f t="shared" si="65"/>
        <v>28.125</v>
      </c>
      <c r="J220" s="15">
        <f t="shared" si="65"/>
        <v>24.444444444444443</v>
      </c>
    </row>
    <row r="221" spans="1:10" ht="12" customHeight="1" x14ac:dyDescent="0.25">
      <c r="A221" s="22" t="s">
        <v>38</v>
      </c>
      <c r="B221" s="6">
        <f t="shared" ref="B221:G221" si="69">SUM(B222:B225)</f>
        <v>23</v>
      </c>
      <c r="C221" s="6">
        <f t="shared" si="69"/>
        <v>50</v>
      </c>
      <c r="D221" s="6">
        <f t="shared" si="69"/>
        <v>73</v>
      </c>
      <c r="E221" s="6">
        <f t="shared" si="69"/>
        <v>9</v>
      </c>
      <c r="F221" s="6">
        <f t="shared" si="69"/>
        <v>24</v>
      </c>
      <c r="G221" s="6">
        <f t="shared" si="69"/>
        <v>33</v>
      </c>
      <c r="H221" s="32">
        <f t="shared" si="65"/>
        <v>39.130434782608695</v>
      </c>
      <c r="I221" s="32">
        <f t="shared" si="65"/>
        <v>48</v>
      </c>
      <c r="J221" s="32">
        <f t="shared" si="65"/>
        <v>45.205479452054789</v>
      </c>
    </row>
    <row r="222" spans="1:10" ht="12" customHeight="1" x14ac:dyDescent="0.25">
      <c r="A222" s="10" t="s">
        <v>76</v>
      </c>
      <c r="B222" s="26">
        <v>7</v>
      </c>
      <c r="C222" s="26">
        <v>4</v>
      </c>
      <c r="D222" s="26">
        <f>+B222+C222</f>
        <v>11</v>
      </c>
      <c r="E222" s="26">
        <v>1</v>
      </c>
      <c r="F222" s="26">
        <v>0</v>
      </c>
      <c r="G222" s="26">
        <f>+E222+F222</f>
        <v>1</v>
      </c>
      <c r="H222" s="15">
        <f t="shared" si="65"/>
        <v>14.285714285714285</v>
      </c>
      <c r="I222" s="15">
        <f t="shared" si="65"/>
        <v>0</v>
      </c>
      <c r="J222" s="15">
        <f t="shared" si="65"/>
        <v>9.0909090909090917</v>
      </c>
    </row>
    <row r="223" spans="1:10" ht="12" customHeight="1" x14ac:dyDescent="0.25">
      <c r="A223" s="10" t="s">
        <v>75</v>
      </c>
      <c r="B223" s="26">
        <v>3</v>
      </c>
      <c r="C223" s="26">
        <v>8</v>
      </c>
      <c r="D223" s="26">
        <f>+B223+C223</f>
        <v>11</v>
      </c>
      <c r="E223" s="26">
        <v>2</v>
      </c>
      <c r="F223" s="26">
        <v>7</v>
      </c>
      <c r="G223" s="26">
        <f>+E223+F223</f>
        <v>9</v>
      </c>
      <c r="H223" s="15">
        <f t="shared" si="65"/>
        <v>66.666666666666657</v>
      </c>
      <c r="I223" s="15">
        <f t="shared" si="65"/>
        <v>87.5</v>
      </c>
      <c r="J223" s="15">
        <f t="shared" si="65"/>
        <v>81.818181818181827</v>
      </c>
    </row>
    <row r="224" spans="1:10" ht="12" customHeight="1" x14ac:dyDescent="0.25">
      <c r="A224" s="10" t="s">
        <v>74</v>
      </c>
      <c r="B224" s="26">
        <v>7</v>
      </c>
      <c r="C224" s="26">
        <v>14</v>
      </c>
      <c r="D224" s="26">
        <f>+B224+C224</f>
        <v>21</v>
      </c>
      <c r="E224" s="26">
        <v>4</v>
      </c>
      <c r="F224" s="26">
        <v>4</v>
      </c>
      <c r="G224" s="26">
        <f>+E224+F224</f>
        <v>8</v>
      </c>
      <c r="H224" s="15">
        <f t="shared" si="65"/>
        <v>57.142857142857139</v>
      </c>
      <c r="I224" s="15">
        <f t="shared" si="65"/>
        <v>28.571428571428569</v>
      </c>
      <c r="J224" s="15">
        <f t="shared" si="65"/>
        <v>38.095238095238095</v>
      </c>
    </row>
    <row r="225" spans="1:10" ht="12" customHeight="1" x14ac:dyDescent="0.25">
      <c r="A225" s="10" t="s">
        <v>73</v>
      </c>
      <c r="B225" s="26">
        <v>6</v>
      </c>
      <c r="C225" s="26">
        <v>24</v>
      </c>
      <c r="D225" s="26">
        <f>+B225+C225</f>
        <v>30</v>
      </c>
      <c r="E225" s="26">
        <v>2</v>
      </c>
      <c r="F225" s="26">
        <v>13</v>
      </c>
      <c r="G225" s="26">
        <f>+E225+F225</f>
        <v>15</v>
      </c>
      <c r="H225" s="15">
        <f t="shared" si="65"/>
        <v>33.333333333333329</v>
      </c>
      <c r="I225" s="15">
        <f t="shared" si="65"/>
        <v>54.166666666666664</v>
      </c>
      <c r="J225" s="15">
        <f t="shared" si="65"/>
        <v>50</v>
      </c>
    </row>
    <row r="226" spans="1:10" ht="12" customHeight="1" x14ac:dyDescent="0.25">
      <c r="A226" s="22" t="s">
        <v>53</v>
      </c>
      <c r="B226" s="6">
        <f t="shared" ref="B226:G226" si="70">SUM(B227:B228)</f>
        <v>20</v>
      </c>
      <c r="C226" s="6">
        <f t="shared" si="70"/>
        <v>66</v>
      </c>
      <c r="D226" s="6">
        <f t="shared" si="70"/>
        <v>86</v>
      </c>
      <c r="E226" s="6">
        <f t="shared" si="70"/>
        <v>11</v>
      </c>
      <c r="F226" s="6">
        <f t="shared" si="70"/>
        <v>48</v>
      </c>
      <c r="G226" s="6">
        <f t="shared" si="70"/>
        <v>59</v>
      </c>
      <c r="H226" s="32">
        <f t="shared" si="65"/>
        <v>55.000000000000007</v>
      </c>
      <c r="I226" s="32">
        <f t="shared" si="65"/>
        <v>72.727272727272734</v>
      </c>
      <c r="J226" s="32">
        <f t="shared" si="65"/>
        <v>68.604651162790702</v>
      </c>
    </row>
    <row r="227" spans="1:10" ht="12" customHeight="1" x14ac:dyDescent="0.25">
      <c r="A227" s="10" t="s">
        <v>68</v>
      </c>
      <c r="B227" s="26">
        <v>8</v>
      </c>
      <c r="C227" s="26">
        <v>15</v>
      </c>
      <c r="D227" s="26">
        <f>+B227+C227</f>
        <v>23</v>
      </c>
      <c r="E227" s="26">
        <v>2</v>
      </c>
      <c r="F227" s="26">
        <v>8</v>
      </c>
      <c r="G227" s="26">
        <f>+E227+F227</f>
        <v>10</v>
      </c>
      <c r="H227" s="15">
        <f t="shared" si="65"/>
        <v>25</v>
      </c>
      <c r="I227" s="15">
        <f t="shared" si="65"/>
        <v>53.333333333333336</v>
      </c>
      <c r="J227" s="15">
        <f t="shared" si="65"/>
        <v>43.478260869565219</v>
      </c>
    </row>
    <row r="228" spans="1:10" ht="12" customHeight="1" x14ac:dyDescent="0.25">
      <c r="A228" s="10" t="s">
        <v>67</v>
      </c>
      <c r="B228" s="26">
        <v>12</v>
      </c>
      <c r="C228" s="26">
        <v>51</v>
      </c>
      <c r="D228" s="26">
        <f>+B228+C228</f>
        <v>63</v>
      </c>
      <c r="E228" s="26">
        <v>9</v>
      </c>
      <c r="F228" s="26">
        <v>40</v>
      </c>
      <c r="G228" s="26">
        <f>+E228+F228</f>
        <v>49</v>
      </c>
      <c r="H228" s="15">
        <f t="shared" si="65"/>
        <v>75</v>
      </c>
      <c r="I228" s="15">
        <f t="shared" si="65"/>
        <v>78.431372549019613</v>
      </c>
      <c r="J228" s="15">
        <f t="shared" si="65"/>
        <v>77.777777777777786</v>
      </c>
    </row>
    <row r="229" spans="1:10" ht="12" customHeight="1" x14ac:dyDescent="0.25">
      <c r="A229" s="22" t="s">
        <v>3</v>
      </c>
      <c r="B229" s="6">
        <f t="shared" ref="B229:G229" si="71">SUM(B230:B233)</f>
        <v>90</v>
      </c>
      <c r="C229" s="6">
        <f t="shared" si="71"/>
        <v>70</v>
      </c>
      <c r="D229" s="6">
        <f t="shared" si="71"/>
        <v>160</v>
      </c>
      <c r="E229" s="6">
        <f t="shared" si="71"/>
        <v>22</v>
      </c>
      <c r="F229" s="6">
        <f t="shared" si="71"/>
        <v>23</v>
      </c>
      <c r="G229" s="6">
        <f t="shared" si="71"/>
        <v>45</v>
      </c>
      <c r="H229" s="32">
        <f t="shared" si="65"/>
        <v>24.444444444444443</v>
      </c>
      <c r="I229" s="32">
        <f t="shared" si="65"/>
        <v>32.857142857142854</v>
      </c>
      <c r="J229" s="32">
        <f t="shared" si="65"/>
        <v>28.125</v>
      </c>
    </row>
    <row r="230" spans="1:10" ht="12" customHeight="1" x14ac:dyDescent="0.25">
      <c r="A230" s="10" t="s">
        <v>145</v>
      </c>
      <c r="B230" s="26">
        <v>21</v>
      </c>
      <c r="C230" s="26">
        <v>18</v>
      </c>
      <c r="D230" s="26">
        <f>+B230+C230</f>
        <v>39</v>
      </c>
      <c r="E230" s="26">
        <v>6</v>
      </c>
      <c r="F230" s="26">
        <v>8</v>
      </c>
      <c r="G230" s="26">
        <f>+E230+F230</f>
        <v>14</v>
      </c>
      <c r="H230" s="15">
        <f t="shared" si="65"/>
        <v>28.571428571428569</v>
      </c>
      <c r="I230" s="15">
        <f t="shared" si="65"/>
        <v>44.444444444444443</v>
      </c>
      <c r="J230" s="15">
        <f t="shared" si="65"/>
        <v>35.897435897435898</v>
      </c>
    </row>
    <row r="231" spans="1:10" ht="12" customHeight="1" x14ac:dyDescent="0.25">
      <c r="A231" s="10" t="s">
        <v>66</v>
      </c>
      <c r="B231" s="26">
        <v>25</v>
      </c>
      <c r="C231" s="26">
        <v>11</v>
      </c>
      <c r="D231" s="26">
        <f>+B231+C231</f>
        <v>36</v>
      </c>
      <c r="E231" s="26">
        <v>4</v>
      </c>
      <c r="F231" s="26">
        <v>4</v>
      </c>
      <c r="G231" s="26">
        <f>+E231+F231</f>
        <v>8</v>
      </c>
      <c r="H231" s="15">
        <f t="shared" si="65"/>
        <v>16</v>
      </c>
      <c r="I231" s="15">
        <f t="shared" si="65"/>
        <v>36.363636363636367</v>
      </c>
      <c r="J231" s="15">
        <f t="shared" si="65"/>
        <v>22.222222222222221</v>
      </c>
    </row>
    <row r="232" spans="1:10" ht="12" customHeight="1" x14ac:dyDescent="0.25">
      <c r="A232" s="10" t="s">
        <v>146</v>
      </c>
      <c r="B232" s="26">
        <v>14</v>
      </c>
      <c r="C232" s="26">
        <v>8</v>
      </c>
      <c r="D232" s="26">
        <f>+B232+C232</f>
        <v>22</v>
      </c>
      <c r="E232" s="26">
        <v>9</v>
      </c>
      <c r="F232" s="26">
        <v>4</v>
      </c>
      <c r="G232" s="26">
        <f>+E232+F232</f>
        <v>13</v>
      </c>
      <c r="H232" s="15">
        <f t="shared" si="65"/>
        <v>64.285714285714292</v>
      </c>
      <c r="I232" s="15">
        <f t="shared" si="65"/>
        <v>50</v>
      </c>
      <c r="J232" s="15">
        <f t="shared" si="65"/>
        <v>59.090909090909093</v>
      </c>
    </row>
    <row r="233" spans="1:10" ht="12" customHeight="1" x14ac:dyDescent="0.25">
      <c r="A233" s="10" t="s">
        <v>65</v>
      </c>
      <c r="B233" s="26">
        <v>30</v>
      </c>
      <c r="C233" s="26">
        <v>33</v>
      </c>
      <c r="D233" s="26">
        <f>+B233+C233</f>
        <v>63</v>
      </c>
      <c r="E233" s="26">
        <v>3</v>
      </c>
      <c r="F233" s="26">
        <v>7</v>
      </c>
      <c r="G233" s="26">
        <f>+E233+F233</f>
        <v>10</v>
      </c>
      <c r="H233" s="15">
        <f t="shared" si="65"/>
        <v>10</v>
      </c>
      <c r="I233" s="15">
        <f t="shared" si="65"/>
        <v>21.212121212121211</v>
      </c>
      <c r="J233" s="15">
        <f t="shared" si="65"/>
        <v>15.873015873015872</v>
      </c>
    </row>
    <row r="234" spans="1:10" ht="12" customHeight="1" x14ac:dyDescent="0.25">
      <c r="A234" s="2" t="s">
        <v>48</v>
      </c>
      <c r="B234" s="30">
        <f t="shared" ref="B234:G234" si="72">B8+B107+B199</f>
        <v>3550</v>
      </c>
      <c r="C234" s="30">
        <f t="shared" si="72"/>
        <v>5281</v>
      </c>
      <c r="D234" s="30">
        <f t="shared" si="72"/>
        <v>8831</v>
      </c>
      <c r="E234" s="30">
        <f t="shared" si="72"/>
        <v>2117</v>
      </c>
      <c r="F234" s="30">
        <f t="shared" si="72"/>
        <v>3535</v>
      </c>
      <c r="G234" s="30">
        <f t="shared" si="72"/>
        <v>5652</v>
      </c>
      <c r="H234" s="30">
        <f t="shared" si="65"/>
        <v>59.633802816901408</v>
      </c>
      <c r="I234" s="30">
        <f t="shared" si="65"/>
        <v>66.938079909108126</v>
      </c>
      <c r="J234" s="30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9" t="s">
        <v>1</v>
      </c>
      <c r="B236" s="9"/>
      <c r="C236" s="9"/>
      <c r="D236" s="9"/>
      <c r="E236" s="1"/>
      <c r="F236" s="1"/>
      <c r="G236" s="1"/>
      <c r="H236" s="1"/>
      <c r="I236" s="1"/>
      <c r="J236" s="9"/>
    </row>
    <row r="237" spans="1:10" x14ac:dyDescent="0.25">
      <c r="A237" s="9"/>
      <c r="B237" s="9"/>
      <c r="C237" s="9"/>
      <c r="D237" s="9"/>
      <c r="E237" s="1"/>
      <c r="F237" s="1"/>
      <c r="G237" s="1"/>
      <c r="H237" s="1"/>
      <c r="I237" s="1"/>
      <c r="J237" s="9"/>
    </row>
    <row r="238" spans="1:10" ht="24" customHeight="1" x14ac:dyDescent="0.25">
      <c r="A238" s="21" t="s">
        <v>153</v>
      </c>
      <c r="B238" s="64" t="s">
        <v>168</v>
      </c>
      <c r="C238" s="64"/>
      <c r="D238" s="64"/>
      <c r="E238" s="64"/>
      <c r="F238" s="64"/>
      <c r="G238" s="64"/>
      <c r="H238" s="64"/>
      <c r="I238" s="64"/>
      <c r="J238" s="64"/>
    </row>
    <row r="239" spans="1:10" x14ac:dyDescent="0.25">
      <c r="A239" s="21" t="s">
        <v>154</v>
      </c>
      <c r="B239" s="64" t="s">
        <v>169</v>
      </c>
      <c r="C239" s="64"/>
      <c r="D239" s="64"/>
      <c r="E239" s="64"/>
      <c r="F239" s="64"/>
      <c r="G239" s="64"/>
      <c r="H239" s="64"/>
      <c r="I239" s="64"/>
      <c r="J239" s="64"/>
    </row>
    <row r="240" spans="1:10" x14ac:dyDescent="0.25">
      <c r="A240" s="9"/>
      <c r="B240" s="64"/>
      <c r="C240" s="64"/>
      <c r="D240" s="64"/>
      <c r="E240" s="64"/>
      <c r="F240" s="64"/>
      <c r="G240" s="64"/>
      <c r="H240" s="64"/>
      <c r="I240" s="64"/>
      <c r="J240" s="64"/>
    </row>
    <row r="241" spans="1:1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</row>
    <row r="242" spans="1:10" x14ac:dyDescent="0.25">
      <c r="A242" s="65" t="s">
        <v>149</v>
      </c>
      <c r="B242" s="66" t="s">
        <v>155</v>
      </c>
      <c r="C242" s="66"/>
      <c r="D242" s="66"/>
      <c r="E242" s="66"/>
      <c r="F242" s="9"/>
      <c r="G242" s="13"/>
      <c r="H242" s="13"/>
      <c r="I242" s="13"/>
      <c r="J242" s="9"/>
    </row>
    <row r="243" spans="1:10" x14ac:dyDescent="0.25">
      <c r="A243" s="65"/>
      <c r="B243" s="67" t="s">
        <v>156</v>
      </c>
      <c r="C243" s="67"/>
      <c r="D243" s="67"/>
      <c r="E243" s="67"/>
      <c r="F243" s="9"/>
      <c r="G243" s="13"/>
      <c r="H243" s="13"/>
      <c r="I243" s="13"/>
      <c r="J243" s="9"/>
    </row>
    <row r="244" spans="1:10" x14ac:dyDescent="0.25">
      <c r="A244" s="9"/>
      <c r="B244" s="9"/>
      <c r="C244" s="9"/>
      <c r="D244" s="9"/>
      <c r="E244" s="9"/>
      <c r="F244" s="9"/>
      <c r="G244" s="13"/>
      <c r="H244" s="13"/>
      <c r="I244" s="13"/>
      <c r="J244" s="9"/>
    </row>
    <row r="245" spans="1:10" x14ac:dyDescent="0.25">
      <c r="A245" s="9"/>
      <c r="B245" s="9" t="s">
        <v>148</v>
      </c>
      <c r="C245" s="9"/>
      <c r="D245" s="9"/>
      <c r="E245" s="9"/>
      <c r="F245" s="9"/>
      <c r="G245" s="13"/>
      <c r="H245" s="13"/>
      <c r="I245" s="13"/>
      <c r="J245" s="9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23 Dis Bachillerato</vt:lpstr>
      <vt:lpstr>27 Egresados y Titulados OK</vt:lpstr>
      <vt:lpstr>'23 Dis Bachillerato'!Área_de_impresión</vt:lpstr>
      <vt:lpstr>'27 Egresados y Titulados OK'!Área_de_impresión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