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90CCDF73-8059-48E4-A2C7-211BA1F6C223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25 Pri Ing por Fac" sheetId="40049" r:id="rId1"/>
    <sheet name="27 Egresados y Titulados OK" sheetId="39587" state="hidden" r:id="rId2"/>
  </sheets>
  <definedNames>
    <definedName name="_xlnm._FilterDatabase" localSheetId="0" hidden="1">'25 Pri Ing por Fac'!$A$7:$S$237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'25 Pri Ing por Fac'!$A$4:$S$246</definedName>
    <definedName name="_xlnm.Print_Area" localSheetId="1">'27 Egresados y Titulados OK'!$A$4:$J$236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DATE(YEAR('25 Pri Ing por Fac'!Inicio_prestamo),MONTH('25 Pri Ing por Fac'!Inicio_prestamo)+Payment_Number,DAY('25 Pri Ing por Fac'!Inicio_prestamo))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IF('25 Pri Ing por Fac'!Importe_del_préstamo*'25 Pri Ing por Fac'!Tasa_de_interés*'25 Pri Ing por Fac'!Años_préstamo*'25 Pri Ing por Fac'!Inicio_prestamo&gt;0,1,0)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MATCH(0.01,'25 Pri Ing por Fac'!Saldo_final,-1)+1</definedName>
    <definedName name="Número_de_pagos" localSheetId="1">MATCH(0.01,'27 Egresados y Titulados OK'!Saldo_final,-1)+1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E_LINK1" localSheetId="0">'25 Pri Ing por Fac'!#REF!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OFFSET('25 Pri Ing por Fac'!Impresión_completa,0,0,'25 Pri Ing por Fac'!Última_fila)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0">'25 Pri Ing por Fac'!$4:$7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IF('25 Pri Ing por Fac'!Valores_especificados,Fila_de_encabezado+'25 Pri Ing por Fac'!Número_de_pagos,Fila_de_encabezado)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IF('25 Pri Ing por Fac'!Importe_del_préstamo*'25 Pri Ing por Fac'!Tasa_de_interés*'25 Pri Ing por Fac'!Años_préstamo*'25 Pri Ing por Fac'!Inicio_prestamo&gt;0,1,0)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  <definedName name="Z_5A401497_67FB_4794_8027_33417226C0D8_.wvu.PrintTitles" localSheetId="0" hidden="1">'25 Pri Ing por Fac'!$3:$6</definedName>
    <definedName name="Z_C33438F8_5C83_49E6_95E7_3E9114ADD6F1_.wvu.PrintTitles" localSheetId="0" hidden="1">'25 Pri Ing por Fac'!$3:$6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<sst xmlns="http://schemas.openxmlformats.org/spreadsheetml/2006/main" count="514" uniqueCount="243">
  <si>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</si>
  <si>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</si>
  <si>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</si>
  <si>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</si>
  <si>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</si>
  <si>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</si>
  <si>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</si>
  <si>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</si>
  <si>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</si>
  <si>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</si>
  <si>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</si>
  <si>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</si>
  <si>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</si>
  <si>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</si>
  <si>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</si>
  <si>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</si>
  <si>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</si>
  <si>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</si>
  <si>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</si>
  <si>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</si>
  <si>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</si>
  <si>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</si>
  <si>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</si>
  <si>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</si>
  <si>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</si>
  <si>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</si>
  <si>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</si>
  <si>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</si>
  <si>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</si>
  <si>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</si>
  <si>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</si>
  <si>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</si>
  <si>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</si>
  <si>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</si>
  <si>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</si>
  <si>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</si>
  <si>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</si>
  <si>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</si>
  <si>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</si>
  <si>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</si>
  <si>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</si>
  <si>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</si>
  <si>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</si>
  <si>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</si>
  <si>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</si>
  <si>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</si>
  <si>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</si>
  <si>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Solicitudes de ingreso</t>
  </si>
  <si>
    <t>Índice de aceptación real</t>
  </si>
  <si>
    <t>Índice de aceptación potencial</t>
  </si>
  <si>
    <t>Fórmulas:</t>
  </si>
  <si>
    <t>Índice de aceptación</t>
  </si>
  <si>
    <t>T</t>
  </si>
  <si>
    <t>Índice de titulación global</t>
  </si>
  <si>
    <t>Escuela</t>
  </si>
  <si>
    <t>Artes Escénicas</t>
  </si>
  <si>
    <t>Acolman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</si>
  <si>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</si>
  <si>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</si>
  <si>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</si>
  <si>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</si>
  <si>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</si>
  <si>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</si>
  <si>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</si>
  <si>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</si>
  <si>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</si>
  <si>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</si>
  <si>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</si>
  <si>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</si>
  <si>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</si>
  <si>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</si>
  <si>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</si>
  <si>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</si>
  <si>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</si>
  <si>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</si>
  <si>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</si>
  <si>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</si>
  <si>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</si>
  <si>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</si>
  <si>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</si>
  <si>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</si>
  <si>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</si>
  <si>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</si>
  <si>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</si>
  <si>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</si>
  <si>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</si>
  <si>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</si>
  <si>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</si>
  <si>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</si>
  <si>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</si>
  <si>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</si>
  <si>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</si>
  <si>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</si>
  <si>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</si>
  <si>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</si>
  <si>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</si>
  <si>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</si>
  <si>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</si>
  <si>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</si>
  <si>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</si>
  <si>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</si>
  <si>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</si>
  <si>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</si>
  <si>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</si>
  <si>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</si>
  <si>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</si>
  <si>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</si>
  <si>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</si>
  <si>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</si>
  <si>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</si>
  <si>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</si>
  <si>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</si>
  <si>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</si>
  <si>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</si>
  <si>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</si>
  <si>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</si>
  <si>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</si>
  <si>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</si>
  <si>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</si>
  <si>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</si>
  <si>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</si>
  <si>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</si>
  <si>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</si>
  <si>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Relaciones Económicas Internacionales (a distancia)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</si>
  <si>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</si>
  <si>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</si>
  <si>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</si>
  <si>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</si>
  <si>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</si>
  <si>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</si>
  <si>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</si>
  <si>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</si>
  <si>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</si>
  <si>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</si>
  <si>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</si>
  <si>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</si>
  <si>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</si>
  <si>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</si>
  <si>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</si>
  <si>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</si>
  <si>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</si>
  <si>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</si>
  <si>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</si>
  <si>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</si>
  <si>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</si>
  <si>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</si>
  <si>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</si>
  <si>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</si>
  <si>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</si>
  <si>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</si>
  <si>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Licenciatura de Ingeniería en Plásticos</t>
  </si>
  <si>
    <t>Licenciatura de Ingeniería en Producción Industrial</t>
  </si>
  <si>
    <t>Licenciatura de Ingeniería en Software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</si>
  <si>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</si>
  <si>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</si>
  <si>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</si>
  <si>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</si>
  <si>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</si>
  <si>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</si>
  <si>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</si>
  <si>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</si>
  <si>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</si>
  <si>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</si>
  <si>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</si>
  <si>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</si>
  <si>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</si>
  <si>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</si>
  <si>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</si>
  <si>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</si>
  <si>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</si>
  <si>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Licenciatura en Medios Alternos de Solución de Conflictos (mixta)</t>
  </si>
  <si>
    <t>Licenciatura en Enfermería (mixta)</t>
  </si>
  <si>
    <t>Licenciatura en Antropología Social (mixta)</t>
  </si>
  <si>
    <t>Licenciatura en Biología (mixta)</t>
  </si>
  <si>
    <t>Licenciatura en Psicología (mixta)</t>
  </si>
  <si>
    <t>Licenciatura en Trabajo Social (mixta)</t>
  </si>
  <si>
    <t>Licenciatura en Ciencias Políticas y Administración Pública (mixta)</t>
  </si>
  <si>
    <t>Licenciatura en Comunicación (mixta)</t>
  </si>
  <si>
    <t>Licenciatura en Gestión de la Información en Redes Sociales (mixta)</t>
  </si>
  <si>
    <t>Licenciatura en Sociología (mixta)</t>
  </si>
  <si>
    <t>Licenciatura en Administración (mixta)</t>
  </si>
  <si>
    <t>Licenciatura en Contaduría (mixta)</t>
  </si>
  <si>
    <t>Licenciatura en Informática Administrativa (mixta)</t>
  </si>
  <si>
    <t>Licenciatura en Mercadotecnia (mixta)</t>
  </si>
  <si>
    <t>Licenciatura en Geoinformática (mixta)</t>
  </si>
  <si>
    <t>Licenciatura en Geología Ambiental y Recursos Hídricos (mixta)</t>
  </si>
  <si>
    <t>Licenciatura de Médico Cirujano (mixta)</t>
  </si>
  <si>
    <t>Licenciatura en Fisioterapia (mixta)</t>
  </si>
  <si>
    <t>Licenciatura en Terapia Ocupacional (mixta)</t>
  </si>
  <si>
    <t>Licenciatura en Gastronomía (mixta)</t>
  </si>
  <si>
    <t>Licenciatura en Negocios Internacionales Bilingüe</t>
  </si>
  <si>
    <t>Licenciatura en Medicina Veterinaria y Zootecnia</t>
  </si>
  <si>
    <t>Licenciatura en Ingeniería Química</t>
  </si>
  <si>
    <t>Licenciatura de Cirujano Dentista (mixta)</t>
  </si>
  <si>
    <t>Licenciatura de Ingeniero Agrónomo Zootecnista (mixta)</t>
  </si>
  <si>
    <t>Licenciatura en Artes Visuales (mixta)</t>
  </si>
  <si>
    <t>Licenciatura en Matemáticas (mixta)</t>
  </si>
  <si>
    <t>Licenciatura en Actuaría (mixta)</t>
  </si>
  <si>
    <t>Licenciatura en Economía (mixta)</t>
  </si>
  <si>
    <t>Licenciatura en Relaciones Económicas Internacionales (mixta)</t>
  </si>
  <si>
    <t>Tlalnepantla</t>
  </si>
  <si>
    <t>Alumnado que presentó examen</t>
  </si>
  <si>
    <t>Alumnado aceptado</t>
  </si>
  <si>
    <t>Alumnado inscrito 
a primer año
por examen</t>
  </si>
  <si>
    <t>Licenciatura en Física (mixta)</t>
  </si>
  <si>
    <t>Licenciatura en Educación (mixta)</t>
  </si>
  <si>
    <t>Licenciatura de Ingeniería en Computación (mixta)</t>
  </si>
  <si>
    <t>Licenciatura de Ingeniería Mecánica (mixta)</t>
  </si>
  <si>
    <t>Licenciatura de Ingeniería Civil (mixta)</t>
  </si>
  <si>
    <t>Licenciatura de Ingeniería en Electrónica (mixta)</t>
  </si>
  <si>
    <t>Licenciatura en Ingeniería en Sistemas y Comunicaciones (mixta)</t>
  </si>
  <si>
    <t>Licenciatura en Ingeniería Industrial (mixta)</t>
  </si>
  <si>
    <t>Centro universitario UAEM</t>
  </si>
  <si>
    <t>Licenciatura en Lenguas Modernas (mixta)</t>
  </si>
  <si>
    <t>Licenciatura en Biotecnología (mixta)</t>
  </si>
  <si>
    <t>Licenciatura en Bioingeniería Médica (mixta)</t>
  </si>
  <si>
    <t>Técnico Superior Universitario en Prótesis Bucodental (mixta)</t>
  </si>
  <si>
    <t>Licenciatura de Ingeniería en Sistemas Inteligentes (mixta)</t>
  </si>
  <si>
    <t>Licenciatura de Ingeniería en Transporte (mixta)</t>
  </si>
  <si>
    <t>Licenciatura en Comercio Internacional (mixta)</t>
  </si>
  <si>
    <t>Licenciatura en Educación para la Salud (mixta)</t>
  </si>
  <si>
    <t>Licenciatura de Ingeniero Agrónomo en Producción (mixta)</t>
  </si>
  <si>
    <t>Fuente: Secretaría de Docencia, UAEMEX.</t>
  </si>
  <si>
    <t>Secretaría de Planeación y Desarrollo Institucional, UAEMEX.</t>
  </si>
  <si>
    <t>Nota: cuando el alumnado inscrito a primer año es mayor que el aceptado, puede corresponder a uno de los siguientes casos: equivalencias de estudios, reingreso basado en el Art. 87 del Reglamento de Facultades y Escuelas Profesionales UAEMEX, revalidaciones, cambio de espacio académico y/o de programa educativo.</t>
  </si>
  <si>
    <t>Ingreso a primer año de estudios profesionales 2024-2025</t>
  </si>
  <si>
    <t>Licenciatura en Música (mixta)</t>
  </si>
  <si>
    <t>Licenciatura en Ingeniería Agroindustrial (mixta)</t>
  </si>
  <si>
    <t>Licenciatura en Ingeniería Agronómica en Floricultura (mixta)</t>
  </si>
  <si>
    <t>Licenciatura en Ingeniería Agronómica Fitotecnista (mixta)</t>
  </si>
  <si>
    <t>Licenciatura en Cultura Física y Deporte (mixta)</t>
  </si>
  <si>
    <t>Licenciatura en Logística (mixta)</t>
  </si>
  <si>
    <t>Licenciatura en Arte Teatral (mixta)</t>
  </si>
  <si>
    <t>Licenciatura en Ciencias de la Información Documental (mixta)</t>
  </si>
  <si>
    <t>Licenciatura en Filosofía (mixta)</t>
  </si>
  <si>
    <t>Licenciatura en Historia (mixta)</t>
  </si>
  <si>
    <t>Licenciatura en Lengua y Literatura Hispánicas (mixta)</t>
  </si>
  <si>
    <t>Licenciatura en Ingeniería en Inteligencia Artificial (mixta)</t>
  </si>
  <si>
    <t>Licenciatura en Ingeniería en Sistemas Energéticos Sustentables (mixta)</t>
  </si>
  <si>
    <t>Licenciatura en Gestión e Innovación Turística (mixta)</t>
  </si>
  <si>
    <t>Licenciatura en Derecho Internacional (mixta)</t>
  </si>
  <si>
    <t>Licenciatura en Negocios Internacionales (mixta)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</si>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</sst>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3" formatCode="#,##0.0"/>
    <numFmt numFmtId="177" formatCode="#\ ###\ ##0"/>
    <numFmt numFmtId="184" formatCode="_-* #,##0_-;\-* #,##0_-;_-* &quot;-&quot;??_-;_-@_-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0000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b/>
      <sz val="9"/>
      <color theme="5" tint="-0.249977111117893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3" fillId="26" borderId="12" applyNumberFormat="0" applyAlignment="0" applyProtection="0"/>
    <xf numFmtId="0" fontId="53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4" fillId="27" borderId="12" applyNumberFormat="0" applyAlignment="0" applyProtection="0"/>
    <xf numFmtId="0" fontId="54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7" borderId="1" applyNumberFormat="0" applyAlignment="0" applyProtection="0"/>
    <xf numFmtId="0" fontId="40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66" fontId="47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48" fillId="0" borderId="0"/>
    <xf numFmtId="0" fontId="49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3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166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8" fillId="0" borderId="0"/>
    <xf numFmtId="0" fontId="10" fillId="0" borderId="0"/>
    <xf numFmtId="166" fontId="10" fillId="0" borderId="0"/>
    <xf numFmtId="166" fontId="49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2" fillId="0" borderId="0"/>
    <xf numFmtId="0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10" fillId="0" borderId="0"/>
    <xf numFmtId="166" fontId="52" fillId="0" borderId="0"/>
    <xf numFmtId="166" fontId="52" fillId="0" borderId="0"/>
    <xf numFmtId="166" fontId="10" fillId="0" borderId="0"/>
    <xf numFmtId="166" fontId="10" fillId="0" borderId="0"/>
    <xf numFmtId="166" fontId="52" fillId="0" borderId="0"/>
    <xf numFmtId="166" fontId="52" fillId="0" borderId="0"/>
    <xf numFmtId="166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7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5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4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2" fillId="28" borderId="13" applyNumberFormat="0" applyFont="0" applyAlignment="0" applyProtection="0"/>
    <xf numFmtId="0" fontId="52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122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0" fontId="12" fillId="0" borderId="0" xfId="646" applyFont="1"/>
    <xf numFmtId="0" fontId="12" fillId="0" borderId="0" xfId="646" applyFont="1" applyAlignment="1">
      <alignment vertical="center"/>
    </xf>
    <xf numFmtId="0" fontId="12" fillId="0" borderId="0" xfId="646" applyFont="1" applyAlignment="1">
      <alignment horizontal="left" vertical="center" indent="4"/>
    </xf>
    <xf numFmtId="0" fontId="13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61" fillId="30" borderId="0" xfId="394" applyFont="1" applyFill="1"/>
    <xf numFmtId="0" fontId="61" fillId="30" borderId="0" xfId="394" applyFont="1" applyFill="1" applyAlignment="1">
      <alignment wrapText="1"/>
    </xf>
    <xf numFmtId="0" fontId="36" fillId="0" borderId="0" xfId="647" applyFont="1" applyAlignment="1">
      <alignment horizontal="left" vertical="center"/>
    </xf>
    <xf numFmtId="0" fontId="36" fillId="0" borderId="0" xfId="647" applyFont="1" applyAlignment="1">
      <alignment horizontal="center" vertical="center"/>
    </xf>
    <xf numFmtId="0" fontId="12" fillId="0" borderId="15" xfId="646" applyFont="1" applyBorder="1" applyAlignment="1">
      <alignment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2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3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35" fillId="0" borderId="0" xfId="646" applyFont="1"/>
    <xf numFmtId="0" fontId="12" fillId="29" borderId="0" xfId="646" applyFont="1" applyFill="1"/>
    <xf numFmtId="165" fontId="13" fillId="36" borderId="20" xfId="646" applyNumberFormat="1" applyFont="1" applyFill="1" applyBorder="1" applyAlignment="1">
      <alignment vertical="center"/>
    </xf>
    <xf numFmtId="165" fontId="12" fillId="22" borderId="20" xfId="646" applyNumberFormat="1" applyFont="1" applyFill="1" applyBorder="1" applyAlignment="1">
      <alignment vertical="center"/>
    </xf>
    <xf numFmtId="172" fontId="12" fillId="22" borderId="20" xfId="646" applyNumberFormat="1" applyFont="1" applyFill="1" applyBorder="1" applyAlignment="1">
      <alignment vertical="center"/>
    </xf>
    <xf numFmtId="172" fontId="12" fillId="29" borderId="20" xfId="646" applyNumberFormat="1" applyFont="1" applyFill="1" applyBorder="1" applyAlignment="1">
      <alignment vertical="center"/>
    </xf>
    <xf numFmtId="0" fontId="13" fillId="35" borderId="20" xfId="646" applyFont="1" applyFill="1" applyBorder="1" applyAlignment="1">
      <alignment horizontal="left" vertical="center"/>
    </xf>
    <xf numFmtId="177" fontId="13" fillId="35" borderId="20" xfId="646" applyNumberFormat="1" applyFont="1" applyFill="1" applyBorder="1" applyAlignment="1">
      <alignment vertical="center"/>
    </xf>
    <xf numFmtId="165" fontId="13" fillId="35" borderId="20" xfId="646" applyNumberFormat="1" applyFont="1" applyFill="1" applyBorder="1" applyAlignment="1">
      <alignment vertical="center"/>
    </xf>
    <xf numFmtId="0" fontId="13" fillId="36" borderId="20" xfId="646" applyFont="1" applyFill="1" applyBorder="1" applyAlignment="1">
      <alignment horizontal="left" vertical="center" indent="1"/>
    </xf>
    <xf numFmtId="177" fontId="13" fillId="36" borderId="20" xfId="646" applyNumberFormat="1" applyFont="1" applyFill="1" applyBorder="1" applyAlignment="1">
      <alignment vertical="center"/>
    </xf>
    <xf numFmtId="0" fontId="12" fillId="22" borderId="20" xfId="646" applyFont="1" applyFill="1" applyBorder="1" applyAlignment="1">
      <alignment horizontal="left" vertical="center" indent="2"/>
    </xf>
    <xf numFmtId="165" fontId="12" fillId="29" borderId="20" xfId="646" applyNumberFormat="1" applyFont="1" applyFill="1" applyBorder="1" applyAlignment="1">
      <alignment vertical="center"/>
    </xf>
    <xf numFmtId="172" fontId="12" fillId="29" borderId="20" xfId="394" applyNumberFormat="1" applyFont="1" applyFill="1" applyBorder="1" applyAlignment="1">
      <alignment vertical="center"/>
    </xf>
    <xf numFmtId="0" fontId="12" fillId="29" borderId="20" xfId="646" applyFont="1" applyFill="1" applyBorder="1" applyAlignment="1">
      <alignment horizontal="left" vertical="center" wrapText="1" indent="2"/>
    </xf>
    <xf numFmtId="165" fontId="12" fillId="29" borderId="20" xfId="394" applyNumberFormat="1" applyFont="1" applyFill="1" applyBorder="1" applyAlignment="1">
      <alignment vertical="center"/>
    </xf>
    <xf numFmtId="0" fontId="12" fillId="22" borderId="20" xfId="646" applyFont="1" applyFill="1" applyBorder="1" applyAlignment="1">
      <alignment horizontal="left" vertical="center" wrapText="1" indent="2"/>
    </xf>
    <xf numFmtId="0" fontId="12" fillId="29" borderId="20" xfId="646" applyFont="1" applyFill="1" applyBorder="1" applyAlignment="1">
      <alignment horizontal="left" vertical="center" indent="2"/>
    </xf>
    <xf numFmtId="0" fontId="12" fillId="0" borderId="20" xfId="646" applyFont="1" applyBorder="1" applyAlignment="1">
      <alignment horizontal="left" vertical="center" indent="2"/>
    </xf>
    <xf numFmtId="0" fontId="12" fillId="0" borderId="20" xfId="646" applyFont="1" applyBorder="1" applyAlignment="1">
      <alignment horizontal="right" vertical="center"/>
    </xf>
    <xf numFmtId="0" fontId="12" fillId="0" borderId="20" xfId="646" applyFont="1" applyBorder="1"/>
    <xf numFmtId="0" fontId="12" fillId="0" borderId="20" xfId="646" applyFont="1" applyBorder="1" applyAlignment="1">
      <alignment horizontal="right"/>
    </xf>
    <xf numFmtId="165" fontId="12" fillId="29" borderId="20" xfId="646" applyNumberFormat="1" applyFont="1" applyFill="1" applyBorder="1" applyAlignment="1">
      <alignment horizontal="right"/>
    </xf>
    <xf numFmtId="173" fontId="12" fillId="0" borderId="20" xfId="646" applyNumberFormat="1" applyFont="1" applyBorder="1" applyAlignment="1">
      <alignment horizontal="right"/>
    </xf>
    <xf numFmtId="0" fontId="12" fillId="22" borderId="20" xfId="646" quotePrefix="1" applyFont="1" applyFill="1" applyBorder="1" applyAlignment="1">
      <alignment horizontal="left" vertical="center" indent="2"/>
    </xf>
    <xf numFmtId="0" fontId="12" fillId="22" borderId="20" xfId="1224" applyFont="1" applyFill="1" applyBorder="1" applyAlignment="1">
      <alignment horizontal="left" vertical="center" indent="2"/>
    </xf>
    <xf numFmtId="165" fontId="12" fillId="0" borderId="20" xfId="394" applyNumberFormat="1" applyFont="1" applyBorder="1" applyAlignment="1">
      <alignment vertical="center"/>
    </xf>
    <xf numFmtId="172" fontId="12" fillId="0" borderId="20" xfId="394" applyNumberFormat="1" applyFont="1" applyBorder="1" applyAlignment="1">
      <alignment vertical="center"/>
    </xf>
    <xf numFmtId="172" fontId="12" fillId="0" borderId="20" xfId="646" applyNumberFormat="1" applyFont="1" applyBorder="1" applyAlignment="1">
      <alignment vertical="center"/>
    </xf>
    <xf numFmtId="165" fontId="12" fillId="0" borderId="20" xfId="646" applyNumberFormat="1" applyFont="1" applyBorder="1" applyAlignment="1">
      <alignment vertical="center"/>
    </xf>
    <xf numFmtId="0" fontId="34" fillId="34" borderId="23" xfId="646" applyFont="1" applyFill="1" applyBorder="1" applyAlignment="1">
      <alignment horizontal="center" vertical="center"/>
    </xf>
    <xf numFmtId="165" fontId="12" fillId="22" borderId="22" xfId="646" applyNumberFormat="1" applyFont="1" applyFill="1" applyBorder="1" applyAlignment="1">
      <alignment vertical="center"/>
    </xf>
    <xf numFmtId="165" fontId="34" fillId="34" borderId="23" xfId="646" applyNumberFormat="1" applyFont="1" applyFill="1" applyBorder="1" applyAlignment="1">
      <alignment vertical="center"/>
    </xf>
    <xf numFmtId="0" fontId="13" fillId="35" borderId="21" xfId="646" applyFont="1" applyFill="1" applyBorder="1" applyAlignment="1">
      <alignment horizontal="left" vertical="center"/>
    </xf>
    <xf numFmtId="177" fontId="13" fillId="35" borderId="21" xfId="646" applyNumberFormat="1" applyFont="1" applyFill="1" applyBorder="1" applyAlignment="1">
      <alignment vertical="center"/>
    </xf>
    <xf numFmtId="165" fontId="13" fillId="35" borderId="21" xfId="646" applyNumberFormat="1" applyFont="1" applyFill="1" applyBorder="1" applyAlignment="1">
      <alignment vertical="center"/>
    </xf>
    <xf numFmtId="0" fontId="12" fillId="22" borderId="22" xfId="1224" applyFont="1" applyFill="1" applyBorder="1" applyAlignment="1">
      <alignment horizontal="left" vertical="center" indent="2"/>
    </xf>
    <xf numFmtId="165" fontId="12" fillId="29" borderId="22" xfId="646" applyNumberFormat="1" applyFont="1" applyFill="1" applyBorder="1" applyAlignment="1">
      <alignment vertical="center"/>
    </xf>
    <xf numFmtId="177" fontId="34" fillId="34" borderId="23" xfId="646" applyNumberFormat="1" applyFont="1" applyFill="1" applyBorder="1" applyAlignment="1">
      <alignment vertical="center"/>
    </xf>
    <xf numFmtId="165" fontId="12" fillId="0" borderId="22" xfId="394" applyNumberFormat="1" applyFont="1" applyBorder="1" applyAlignment="1">
      <alignment vertical="center"/>
    </xf>
    <xf numFmtId="172" fontId="12" fillId="0" borderId="22" xfId="394" applyNumberFormat="1" applyFont="1" applyBorder="1" applyAlignment="1">
      <alignment vertical="center"/>
    </xf>
    <xf numFmtId="172" fontId="12" fillId="0" borderId="0" xfId="646" applyNumberFormat="1" applyFont="1" applyAlignment="1">
      <alignment horizontal="right"/>
    </xf>
    <xf numFmtId="0" fontId="13" fillId="0" borderId="0" xfId="646" applyFont="1" applyAlignment="1">
      <alignment vertical="center"/>
    </xf>
    <xf numFmtId="177" fontId="12" fillId="0" borderId="0" xfId="646" applyNumberFormat="1" applyFont="1" applyAlignment="1">
      <alignment horizontal="right"/>
    </xf>
    <xf numFmtId="0" fontId="34" fillId="0" borderId="0" xfId="646" applyFont="1" applyAlignment="1">
      <alignment horizontal="center" vertical="center"/>
    </xf>
    <xf numFmtId="173" fontId="12" fillId="0" borderId="0" xfId="646" applyNumberFormat="1" applyFont="1" applyAlignment="1">
      <alignment horizontal="right"/>
    </xf>
    <xf numFmtId="0" fontId="34" fillId="0" borderId="0" xfId="646" applyFont="1"/>
    <xf numFmtId="184" fontId="12" fillId="0" borderId="20" xfId="394" applyNumberFormat="1" applyFont="1" applyBorder="1" applyAlignment="1">
      <alignment vertical="center"/>
    </xf>
    <xf numFmtId="3" fontId="12" fillId="0" borderId="20" xfId="394" applyNumberFormat="1" applyFont="1" applyBorder="1" applyAlignment="1">
      <alignment vertical="center"/>
    </xf>
    <xf numFmtId="0" fontId="12" fillId="0" borderId="20" xfId="646" applyFont="1" applyBorder="1" applyAlignment="1">
      <alignment horizontal="left" vertical="center" wrapText="1" indent="2"/>
    </xf>
    <xf numFmtId="0" fontId="13" fillId="29" borderId="0" xfId="646" applyFont="1" applyFill="1"/>
    <xf numFmtId="0" fontId="12" fillId="0" borderId="20" xfId="1224" applyFont="1" applyBorder="1" applyAlignment="1">
      <alignment horizontal="left" vertical="center" indent="2"/>
    </xf>
    <xf numFmtId="177" fontId="34" fillId="0" borderId="0" xfId="646" applyNumberFormat="1" applyFont="1" applyAlignment="1">
      <alignment vertical="center"/>
    </xf>
    <xf numFmtId="177" fontId="65" fillId="0" borderId="0" xfId="646" applyNumberFormat="1" applyFont="1" applyAlignment="1">
      <alignment vertical="center"/>
    </xf>
    <xf numFmtId="165" fontId="34" fillId="0" borderId="0" xfId="646" applyNumberFormat="1" applyFont="1" applyAlignment="1">
      <alignment vertical="center"/>
    </xf>
    <xf numFmtId="0" fontId="58" fillId="0" borderId="0" xfId="646" applyFont="1" applyAlignment="1">
      <alignment horizontal="right"/>
    </xf>
    <xf numFmtId="173" fontId="13" fillId="0" borderId="0" xfId="646" applyNumberFormat="1" applyFont="1" applyAlignment="1">
      <alignment horizontal="right" vertical="center"/>
    </xf>
    <xf numFmtId="0" fontId="58" fillId="29" borderId="0" xfId="646" applyFont="1" applyFill="1" applyAlignment="1">
      <alignment horizontal="left" vertical="justify" wrapText="1" indent="4" shrinkToFit="1"/>
    </xf>
    <xf numFmtId="0" fontId="12" fillId="0" borderId="20" xfId="646" applyFont="1" applyBorder="1" applyAlignment="1">
      <alignment vertical="center"/>
    </xf>
    <xf numFmtId="0" fontId="12" fillId="29" borderId="22" xfId="646" applyFont="1" applyFill="1" applyBorder="1" applyAlignment="1">
      <alignment horizontal="left" vertical="center" wrapText="1" indent="2"/>
    </xf>
    <xf numFmtId="0" fontId="12" fillId="0" borderId="0" xfId="646" applyFont="1" applyAlignment="1">
      <alignment horizontal="left" vertical="justify" wrapText="1" indent="4" shrinkToFit="1"/>
    </xf>
    <xf numFmtId="0" fontId="13" fillId="0" borderId="0" xfId="646" applyFont="1" applyAlignment="1">
      <alignment horizontal="center"/>
    </xf>
    <xf numFmtId="177" fontId="62" fillId="0" borderId="0" xfId="646" applyNumberFormat="1" applyFont="1" applyAlignment="1">
      <alignment vertical="center"/>
    </xf>
    <xf numFmtId="0" fontId="60" fillId="0" borderId="0" xfId="394" applyFont="1" applyFill="1"/>
    <xf numFmtId="0" fontId="59" fillId="0" borderId="0" xfId="646" applyFont="1" applyFill="1"/>
    <xf numFmtId="0" fontId="61" fillId="0" borderId="0" xfId="646" applyFont="1" applyFill="1"/>
    <xf numFmtId="0" fontId="37" fillId="0" borderId="0" xfId="646" applyFont="1" applyFill="1" applyAlignment="1">
      <alignment horizontal="center"/>
    </xf>
    <xf numFmtId="0" fontId="60" fillId="0" borderId="0" xfId="394" applyFont="1" applyFill="1" applyAlignment="1">
      <alignment wrapText="1"/>
    </xf>
    <xf numFmtId="0" fontId="37" fillId="0" borderId="0" xfId="646" applyFont="1" applyFill="1" applyAlignment="1">
      <alignment horizontal="center" vertical="center"/>
    </xf>
    <xf numFmtId="0" fontId="62" fillId="0" borderId="0" xfId="646" applyFont="1" applyFill="1" applyAlignment="1">
      <alignment horizontal="left" vertical="center"/>
    </xf>
    <xf numFmtId="0" fontId="64" fillId="0" borderId="0" xfId="394" applyFont="1" applyFill="1"/>
    <xf numFmtId="0" fontId="34" fillId="34" borderId="23" xfId="646" applyFont="1" applyFill="1" applyBorder="1" applyAlignment="1">
      <alignment horizontal="center" vertical="center" wrapText="1"/>
    </xf>
    <xf numFmtId="0" fontId="34" fillId="20" borderId="23" xfId="646" applyFont="1" applyFill="1" applyBorder="1" applyAlignment="1">
      <alignment horizontal="center" vertical="center" wrapText="1"/>
    </xf>
    <xf numFmtId="0" fontId="13" fillId="0" borderId="0" xfId="646" applyFont="1" applyAlignment="1">
      <alignment horizontal="center" vertical="center"/>
    </xf>
    <xf numFmtId="0" fontId="12" fillId="0" borderId="0" xfId="646" applyFont="1" applyAlignment="1">
      <alignment horizontal="left" vertical="center" wrapText="1"/>
    </xf>
    <xf numFmtId="0" fontId="13" fillId="0" borderId="0" xfId="646" applyFont="1" applyAlignment="1">
      <alignment horizontal="center"/>
    </xf>
    <xf numFmtId="0" fontId="63" fillId="34" borderId="23" xfId="646" applyFont="1" applyFill="1" applyBorder="1" applyAlignment="1">
      <alignment horizontal="center" vertical="center" wrapText="1"/>
    </xf>
    <xf numFmtId="0" fontId="63" fillId="20" borderId="23" xfId="646" applyFont="1" applyFill="1" applyBorder="1" applyAlignment="1">
      <alignment horizontal="center" vertical="center"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3" fillId="32" borderId="25" xfId="647" applyFont="1" applyFill="1" applyBorder="1" applyAlignment="1">
      <alignment horizontal="center" vertical="center"/>
    </xf>
    <xf numFmtId="0" fontId="63" fillId="32" borderId="26" xfId="647" applyFont="1" applyFill="1" applyBorder="1" applyAlignment="1">
      <alignment horizontal="center" vertical="center"/>
    </xf>
    <xf numFmtId="0" fontId="63" fillId="32" borderId="24" xfId="647" applyFont="1" applyFill="1" applyBorder="1" applyAlignment="1">
      <alignment horizontal="center" vertical="center" wrapText="1"/>
    </xf>
    <xf numFmtId="0" fontId="63" fillId="32" borderId="27" xfId="647" applyFont="1" applyFill="1" applyBorder="1" applyAlignment="1">
      <alignment horizontal="center" vertical="center" wrapText="1"/>
    </xf>
    <xf numFmtId="0" fontId="63" fillId="32" borderId="28" xfId="647" applyFont="1" applyFill="1" applyBorder="1" applyAlignment="1">
      <alignment horizontal="center" vertical="center" wrapText="1"/>
    </xf>
    <xf numFmtId="0" fontId="63" fillId="32" borderId="29" xfId="647" applyFont="1" applyFill="1" applyBorder="1" applyAlignment="1">
      <alignment horizontal="center" vertical="center" wrapText="1"/>
    </xf>
  </cellXfs>
  <cellStyles count="1393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8" xr:uid="{68DEE4C7-4C9B-464D-B30D-B663F907B0A1}"/>
    <cellStyle name="Normal 105 2 2 3 3 2 2 2 2 2 2 2 2 3" xfId="1384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1" xr:uid="{312F3438-C035-416B-B3BF-4CEBB5BC97A5}"/>
    <cellStyle name="Normal 109 2 2 2 2 2 2 3" xfId="1388" xr:uid="{F39DFFC5-B6CB-4798-91B2-1FF8E8415595}"/>
    <cellStyle name="Normal 109 2 2 2 2 2 2 3 2" xfId="1392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7" xr:uid="{A4118AC9-9D02-4875-A56D-1A5ABAAB91B8}"/>
    <cellStyle name="Normal 109 3 2 2 2 2 2 2" xfId="1380" xr:uid="{2D49ACEA-F411-4D8A-A708-0A358708B444}"/>
    <cellStyle name="Normal 109 3 2 2 2 2 2 3" xfId="1387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3" xr:uid="{9E5F1350-F53D-43D6-B38D-4FFE93E25FC2}"/>
    <cellStyle name="Normal 11 2 3 3 4 2 3 2 2 3 2 2 3 2 2 3 2 2" xfId="1390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2" xr:uid="{CCD3D2E1-5FD1-4687-BE60-C98AAE44A78F}"/>
    <cellStyle name="Normal 111 2 2 2 2 2 3" xfId="1389" xr:uid="{A7786D39-894A-4B74-9079-45EBC27CDE19}"/>
    <cellStyle name="Normal 112" xfId="519" xr:uid="{00000000-0005-0000-0000-000008020000}"/>
    <cellStyle name="Normal 113" xfId="1385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6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9" xr:uid="{46067424-D179-4E54-A156-7C19A99BBAE2}"/>
    <cellStyle name="Normal 5 5 5 4 3 2 2 2 4 2 2 2 2 2 2 2 2 2 2 2 2" xfId="1391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rmal_nue 14.1 planes (2)" xfId="1224" xr:uid="{00000000-0005-0000-0000-0000CD040000}"/>
    <cellStyle name="Notas" xfId="1225" builtinId="10" customBuiltin="1"/>
    <cellStyle name="Notas 10" xfId="1226" xr:uid="{00000000-0005-0000-0000-0000CF040000}"/>
    <cellStyle name="Notas 11" xfId="1227" xr:uid="{00000000-0005-0000-0000-0000D0040000}"/>
    <cellStyle name="Notas 12" xfId="1228" xr:uid="{00000000-0005-0000-0000-0000D1040000}"/>
    <cellStyle name="Notas 12 2" xfId="1229" xr:uid="{00000000-0005-0000-0000-0000D2040000}"/>
    <cellStyle name="Notas 13" xfId="1230" xr:uid="{00000000-0005-0000-0000-0000D3040000}"/>
    <cellStyle name="Notas 14" xfId="1231" xr:uid="{00000000-0005-0000-0000-0000D4040000}"/>
    <cellStyle name="Notas 15" xfId="1232" xr:uid="{00000000-0005-0000-0000-0000D5040000}"/>
    <cellStyle name="Notas 15 2" xfId="1233" xr:uid="{00000000-0005-0000-0000-0000D6040000}"/>
    <cellStyle name="Notas 16" xfId="1234" xr:uid="{00000000-0005-0000-0000-0000D7040000}"/>
    <cellStyle name="Notas 2" xfId="1235" xr:uid="{00000000-0005-0000-0000-0000D8040000}"/>
    <cellStyle name="Notas 2 2" xfId="1236" xr:uid="{00000000-0005-0000-0000-0000D9040000}"/>
    <cellStyle name="Notas 3" xfId="1237" xr:uid="{00000000-0005-0000-0000-0000DA040000}"/>
    <cellStyle name="Notas 3 2" xfId="1238" xr:uid="{00000000-0005-0000-0000-0000DB040000}"/>
    <cellStyle name="Notas 4" xfId="1239" xr:uid="{00000000-0005-0000-0000-0000DC040000}"/>
    <cellStyle name="Notas 4 2" xfId="1240" xr:uid="{00000000-0005-0000-0000-0000DD040000}"/>
    <cellStyle name="Notas 5" xfId="1241" xr:uid="{00000000-0005-0000-0000-0000DE040000}"/>
    <cellStyle name="Notas 5 2" xfId="1242" xr:uid="{00000000-0005-0000-0000-0000DF040000}"/>
    <cellStyle name="Notas 6" xfId="1243" xr:uid="{00000000-0005-0000-0000-0000E0040000}"/>
    <cellStyle name="Notas 6 2" xfId="1244" xr:uid="{00000000-0005-0000-0000-0000E1040000}"/>
    <cellStyle name="Notas 7" xfId="1245" xr:uid="{00000000-0005-0000-0000-0000E2040000}"/>
    <cellStyle name="Notas 7 2" xfId="1246" xr:uid="{00000000-0005-0000-0000-0000E3040000}"/>
    <cellStyle name="Notas 8" xfId="1247" xr:uid="{00000000-0005-0000-0000-0000E4040000}"/>
    <cellStyle name="Notas 9" xfId="1248" xr:uid="{00000000-0005-0000-0000-0000E5040000}"/>
    <cellStyle name="Note" xfId="1249" xr:uid="{00000000-0005-0000-0000-0000E6040000}"/>
    <cellStyle name="Note 10" xfId="1250" xr:uid="{00000000-0005-0000-0000-0000E7040000}"/>
    <cellStyle name="Note 11" xfId="1251" xr:uid="{00000000-0005-0000-0000-0000E8040000}"/>
    <cellStyle name="Note 12" xfId="1252" xr:uid="{00000000-0005-0000-0000-0000E9040000}"/>
    <cellStyle name="Note 2" xfId="1253" xr:uid="{00000000-0005-0000-0000-0000EA040000}"/>
    <cellStyle name="Note 3" xfId="1254" xr:uid="{00000000-0005-0000-0000-0000EB040000}"/>
    <cellStyle name="Note 4" xfId="1255" xr:uid="{00000000-0005-0000-0000-0000EC040000}"/>
    <cellStyle name="Note 5" xfId="1256" xr:uid="{00000000-0005-0000-0000-0000ED040000}"/>
    <cellStyle name="Note 6" xfId="1257" xr:uid="{00000000-0005-0000-0000-0000EE040000}"/>
    <cellStyle name="Note 7" xfId="1258" xr:uid="{00000000-0005-0000-0000-0000EF040000}"/>
    <cellStyle name="Note 8" xfId="1259" xr:uid="{00000000-0005-0000-0000-0000F0040000}"/>
    <cellStyle name="Note 9" xfId="1260" xr:uid="{00000000-0005-0000-0000-0000F1040000}"/>
    <cellStyle name="Num. cuadro" xfId="1261" xr:uid="{00000000-0005-0000-0000-0000F2040000}"/>
    <cellStyle name="Num. cuadro 2" xfId="1262" xr:uid="{00000000-0005-0000-0000-0000F3040000}"/>
    <cellStyle name="Num. cuadro 3" xfId="1263" xr:uid="{00000000-0005-0000-0000-0000F4040000}"/>
    <cellStyle name="Output" xfId="1264" xr:uid="{00000000-0005-0000-0000-0000F5040000}"/>
    <cellStyle name="Output 2" xfId="1265" xr:uid="{00000000-0005-0000-0000-0000F6040000}"/>
    <cellStyle name="Pie" xfId="1266" xr:uid="{00000000-0005-0000-0000-0000F7040000}"/>
    <cellStyle name="Pie 2" xfId="1267" xr:uid="{00000000-0005-0000-0000-0000F8040000}"/>
    <cellStyle name="Pie 3" xfId="1268" xr:uid="{00000000-0005-0000-0000-0000F9040000}"/>
    <cellStyle name="Porcentual 2" xfId="1269" xr:uid="{00000000-0005-0000-0000-0000FA040000}"/>
    <cellStyle name="Porcentual 2 2" xfId="1270" xr:uid="{00000000-0005-0000-0000-0000FB040000}"/>
    <cellStyle name="Porcentual 3" xfId="1271" xr:uid="{00000000-0005-0000-0000-0000FC040000}"/>
    <cellStyle name="Porcentual 3 2" xfId="1272" xr:uid="{00000000-0005-0000-0000-0000FD040000}"/>
    <cellStyle name="Porcentual 3 2 2" xfId="1273" xr:uid="{00000000-0005-0000-0000-0000FE040000}"/>
    <cellStyle name="Porcentual 3 3" xfId="1274" xr:uid="{00000000-0005-0000-0000-0000FF040000}"/>
    <cellStyle name="Porcentual 3 3 2" xfId="1275" xr:uid="{00000000-0005-0000-0000-000000050000}"/>
    <cellStyle name="Porcentual 3 4" xfId="1276" xr:uid="{00000000-0005-0000-0000-000001050000}"/>
    <cellStyle name="Porcentual 3 4 2" xfId="1277" xr:uid="{00000000-0005-0000-0000-000002050000}"/>
    <cellStyle name="Porcentual 3 5" xfId="1278" xr:uid="{00000000-0005-0000-0000-000003050000}"/>
    <cellStyle name="Porcentual 4" xfId="1279" xr:uid="{00000000-0005-0000-0000-000004050000}"/>
    <cellStyle name="Porcentual 4 2" xfId="1280" xr:uid="{00000000-0005-0000-0000-000005050000}"/>
    <cellStyle name="Porcentual 4 2 2" xfId="1281" xr:uid="{00000000-0005-0000-0000-000006050000}"/>
    <cellStyle name="Porcentual 4 3" xfId="1282" xr:uid="{00000000-0005-0000-0000-000007050000}"/>
    <cellStyle name="Porcentual 4 3 2" xfId="1283" xr:uid="{00000000-0005-0000-0000-000008050000}"/>
    <cellStyle name="Porcentual 4 4" xfId="1284" xr:uid="{00000000-0005-0000-0000-000009050000}"/>
    <cellStyle name="Porcentual 4 4 2" xfId="1285" xr:uid="{00000000-0005-0000-0000-00000A050000}"/>
    <cellStyle name="Porcentual 4 5" xfId="1286" xr:uid="{00000000-0005-0000-0000-00000B050000}"/>
    <cellStyle name="Salida" xfId="1287" builtinId="21" customBuiltin="1"/>
    <cellStyle name="Salida 2" xfId="1288" xr:uid="{00000000-0005-0000-0000-00000D050000}"/>
    <cellStyle name="Salida 2 2" xfId="1289" xr:uid="{00000000-0005-0000-0000-00000E050000}"/>
    <cellStyle name="Salida 3" xfId="1290" xr:uid="{00000000-0005-0000-0000-00000F050000}"/>
    <cellStyle name="Salida 3 2" xfId="1291" xr:uid="{00000000-0005-0000-0000-000010050000}"/>
    <cellStyle name="Salida 4" xfId="1292" xr:uid="{00000000-0005-0000-0000-000011050000}"/>
    <cellStyle name="Salida 5" xfId="1293" xr:uid="{00000000-0005-0000-0000-000012050000}"/>
    <cellStyle name="Salida 6" xfId="1294" xr:uid="{00000000-0005-0000-0000-000013050000}"/>
    <cellStyle name="TableStyleLight1" xfId="1295" xr:uid="{00000000-0005-0000-0000-000014050000}"/>
    <cellStyle name="Texto de advertencia" xfId="1296" builtinId="11" customBuiltin="1"/>
    <cellStyle name="Texto de advertencia 2" xfId="1297" xr:uid="{00000000-0005-0000-0000-000016050000}"/>
    <cellStyle name="Texto de advertencia 2 2" xfId="1298" xr:uid="{00000000-0005-0000-0000-000017050000}"/>
    <cellStyle name="Texto de advertencia 3" xfId="1299" xr:uid="{00000000-0005-0000-0000-000018050000}"/>
    <cellStyle name="Texto de advertencia 4" xfId="1300" xr:uid="{00000000-0005-0000-0000-000019050000}"/>
    <cellStyle name="Texto de advertencia 5" xfId="1301" xr:uid="{00000000-0005-0000-0000-00001A050000}"/>
    <cellStyle name="Texto de advertencia 6" xfId="1302" xr:uid="{00000000-0005-0000-0000-00001B050000}"/>
    <cellStyle name="Texto explicativo" xfId="1303" builtinId="53" customBuiltin="1"/>
    <cellStyle name="Texto explicativo 2" xfId="1304" xr:uid="{00000000-0005-0000-0000-00001D050000}"/>
    <cellStyle name="Texto explicativo 2 2" xfId="1305" xr:uid="{00000000-0005-0000-0000-00001E050000}"/>
    <cellStyle name="Texto explicativo 3" xfId="1306" xr:uid="{00000000-0005-0000-0000-00001F050000}"/>
    <cellStyle name="Texto explicativo 4" xfId="1307" xr:uid="{00000000-0005-0000-0000-000020050000}"/>
    <cellStyle name="Texto explicativo 5" xfId="1308" xr:uid="{00000000-0005-0000-0000-000021050000}"/>
    <cellStyle name="Texto explicativo 6" xfId="1309" xr:uid="{00000000-0005-0000-0000-000022050000}"/>
    <cellStyle name="Title" xfId="1310" xr:uid="{00000000-0005-0000-0000-000023050000}"/>
    <cellStyle name="Title 2" xfId="1311" xr:uid="{00000000-0005-0000-0000-000024050000}"/>
    <cellStyle name="Titulo" xfId="1312" xr:uid="{00000000-0005-0000-0000-000025050000}"/>
    <cellStyle name="Título" xfId="1313" builtinId="15" customBuiltin="1"/>
    <cellStyle name="Título 1 2" xfId="1314" xr:uid="{00000000-0005-0000-0000-000027050000}"/>
    <cellStyle name="Título 1 2 2" xfId="1315" xr:uid="{00000000-0005-0000-0000-000028050000}"/>
    <cellStyle name="Título 1 3" xfId="1316" xr:uid="{00000000-0005-0000-0000-000029050000}"/>
    <cellStyle name="Título 1 4" xfId="1317" xr:uid="{00000000-0005-0000-0000-00002A050000}"/>
    <cellStyle name="Título 1 5" xfId="1318" xr:uid="{00000000-0005-0000-0000-00002B050000}"/>
    <cellStyle name="Título 1 6" xfId="1319" xr:uid="{00000000-0005-0000-0000-00002C050000}"/>
    <cellStyle name="Titulo 10" xfId="1320" xr:uid="{00000000-0005-0000-0000-00002D050000}"/>
    <cellStyle name="Título 10" xfId="1321" xr:uid="{00000000-0005-0000-0000-00002E050000}"/>
    <cellStyle name="Titulo 11" xfId="1322" xr:uid="{00000000-0005-0000-0000-00002F050000}"/>
    <cellStyle name="Título 11" xfId="1323" xr:uid="{00000000-0005-0000-0000-000030050000}"/>
    <cellStyle name="Titulo 12" xfId="1324" xr:uid="{00000000-0005-0000-0000-000031050000}"/>
    <cellStyle name="Título 12" xfId="1325" xr:uid="{00000000-0005-0000-0000-000032050000}"/>
    <cellStyle name="Titulo 13" xfId="1326" xr:uid="{00000000-0005-0000-0000-000033050000}"/>
    <cellStyle name="Título 13" xfId="1327" xr:uid="{00000000-0005-0000-0000-000034050000}"/>
    <cellStyle name="Titulo 14" xfId="1328" xr:uid="{00000000-0005-0000-0000-000035050000}"/>
    <cellStyle name="Título 14" xfId="1329" xr:uid="{00000000-0005-0000-0000-000036050000}"/>
    <cellStyle name="Titulo 15" xfId="1330" xr:uid="{00000000-0005-0000-0000-000037050000}"/>
    <cellStyle name="Título 15" xfId="1331" xr:uid="{00000000-0005-0000-0000-000038050000}"/>
    <cellStyle name="Titulo 16" xfId="1332" xr:uid="{00000000-0005-0000-0000-000039050000}"/>
    <cellStyle name="Título 16" xfId="1333" xr:uid="{00000000-0005-0000-0000-00003A050000}"/>
    <cellStyle name="Titulo 17" xfId="1334" xr:uid="{00000000-0005-0000-0000-00003B050000}"/>
    <cellStyle name="Título 17" xfId="1335" xr:uid="{00000000-0005-0000-0000-00003C050000}"/>
    <cellStyle name="Titulo 18" xfId="1336" xr:uid="{00000000-0005-0000-0000-00003D050000}"/>
    <cellStyle name="Título 18" xfId="1337" xr:uid="{00000000-0005-0000-0000-00003E050000}"/>
    <cellStyle name="Titulo 2" xfId="1338" xr:uid="{00000000-0005-0000-0000-00003F050000}"/>
    <cellStyle name="Título 2" xfId="1339" builtinId="17" customBuiltin="1"/>
    <cellStyle name="Título 2 2" xfId="1340" xr:uid="{00000000-0005-0000-0000-000041050000}"/>
    <cellStyle name="Título 2 2 2" xfId="1341" xr:uid="{00000000-0005-0000-0000-000042050000}"/>
    <cellStyle name="Título 2 3" xfId="1342" xr:uid="{00000000-0005-0000-0000-000043050000}"/>
    <cellStyle name="Título 2 4" xfId="1343" xr:uid="{00000000-0005-0000-0000-000044050000}"/>
    <cellStyle name="Título 2 5" xfId="1344" xr:uid="{00000000-0005-0000-0000-000045050000}"/>
    <cellStyle name="Título 2 6" xfId="1345" xr:uid="{00000000-0005-0000-0000-000046050000}"/>
    <cellStyle name="Titulo 3" xfId="1346" xr:uid="{00000000-0005-0000-0000-000047050000}"/>
    <cellStyle name="Título 3" xfId="1347" builtinId="18" customBuiltin="1"/>
    <cellStyle name="Título 3 2" xfId="1348" xr:uid="{00000000-0005-0000-0000-000049050000}"/>
    <cellStyle name="Título 3 2 2" xfId="1349" xr:uid="{00000000-0005-0000-0000-00004A050000}"/>
    <cellStyle name="Título 3 3" xfId="1350" xr:uid="{00000000-0005-0000-0000-00004B050000}"/>
    <cellStyle name="Título 3 4" xfId="1351" xr:uid="{00000000-0005-0000-0000-00004C050000}"/>
    <cellStyle name="Título 3 5" xfId="1352" xr:uid="{00000000-0005-0000-0000-00004D050000}"/>
    <cellStyle name="Título 3 6" xfId="1353" xr:uid="{00000000-0005-0000-0000-00004E050000}"/>
    <cellStyle name="Titulo 4" xfId="1354" xr:uid="{00000000-0005-0000-0000-00004F050000}"/>
    <cellStyle name="Título 4" xfId="1355" xr:uid="{00000000-0005-0000-0000-000050050000}"/>
    <cellStyle name="Título 4 2" xfId="1356" xr:uid="{00000000-0005-0000-0000-000051050000}"/>
    <cellStyle name="Titulo 5" xfId="1357" xr:uid="{00000000-0005-0000-0000-000052050000}"/>
    <cellStyle name="Título 5" xfId="1358" xr:uid="{00000000-0005-0000-0000-000053050000}"/>
    <cellStyle name="Titulo 6" xfId="1359" xr:uid="{00000000-0005-0000-0000-000054050000}"/>
    <cellStyle name="Título 6" xfId="1360" xr:uid="{00000000-0005-0000-0000-000055050000}"/>
    <cellStyle name="Titulo 7" xfId="1361" xr:uid="{00000000-0005-0000-0000-000056050000}"/>
    <cellStyle name="Título 7" xfId="1362" xr:uid="{00000000-0005-0000-0000-000057050000}"/>
    <cellStyle name="Titulo 8" xfId="1363" xr:uid="{00000000-0005-0000-0000-000058050000}"/>
    <cellStyle name="Título 8" xfId="1364" xr:uid="{00000000-0005-0000-0000-000059050000}"/>
    <cellStyle name="Titulo 9" xfId="1365" xr:uid="{00000000-0005-0000-0000-00005A050000}"/>
    <cellStyle name="Título 9" xfId="1366" xr:uid="{00000000-0005-0000-0000-00005B050000}"/>
    <cellStyle name="Titulo_2 doc pla cuadros 3° Informe" xfId="1367" xr:uid="{00000000-0005-0000-0000-00005C050000}"/>
    <cellStyle name="Total" xfId="1368" builtinId="25" customBuiltin="1"/>
    <cellStyle name="Total 2" xfId="1369" xr:uid="{00000000-0005-0000-0000-00005E050000}"/>
    <cellStyle name="Total 2 2" xfId="1370" xr:uid="{00000000-0005-0000-0000-00005F050000}"/>
    <cellStyle name="Total 3" xfId="1371" xr:uid="{00000000-0005-0000-0000-000060050000}"/>
    <cellStyle name="Total 4" xfId="1372" xr:uid="{00000000-0005-0000-0000-000061050000}"/>
    <cellStyle name="Total 5" xfId="1373" xr:uid="{00000000-0005-0000-0000-000062050000}"/>
    <cellStyle name="Total 6" xfId="1374" xr:uid="{00000000-0005-0000-0000-000063050000}"/>
    <cellStyle name="Warning Text" xfId="1375" xr:uid="{00000000-0005-0000-0000-000064050000}"/>
    <cellStyle name="Warning Text 2" xfId="1376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239</xdr:row>
      <xdr:rowOff>123825</xdr:rowOff>
    </xdr:from>
    <xdr:to>
      <xdr:col>3</xdr:col>
      <xdr:colOff>371475</xdr:colOff>
      <xdr:row>242</xdr:row>
      <xdr:rowOff>9525</xdr:rowOff>
    </xdr:to>
    <xdr:grpSp>
      <xdr:nvGrpSpPr>
        <xdr:cNvPr id="2" name="Group 108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pSpPr>
          <a:grpSpLocks noChangeAspect="1"/>
        </xdr:cNvGrpSpPr>
      </xdr:nvGrpSpPr>
      <xdr:grpSpPr bwMode="auto">
        <a:xfrm>
          <a:off x="647700" y="37071300"/>
          <a:ext cx="4914900" cy="361950"/>
          <a:chOff x="0" y="-72"/>
          <a:chExt cx="5952" cy="911"/>
        </a:xfrm>
      </xdr:grpSpPr>
      <xdr:sp macro="" textlink="">
        <xdr:nvSpPr>
          <xdr:cNvPr id="3" name="AutoShape 133">
            <a:extLst>
              <a:ext uri="{FF2B5EF4-FFF2-40B4-BE49-F238E27FC236}">
                <a16:creationId xmlns:a16="http://schemas.microsoft.com/office/drawing/2014/main" id="{00000000-0008-0000-1800-000003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0" y="0"/>
            <a:ext cx="5952" cy="8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132">
            <a:extLst>
              <a:ext uri="{FF2B5EF4-FFF2-40B4-BE49-F238E27FC236}">
                <a16:creationId xmlns:a16="http://schemas.microsoft.com/office/drawing/2014/main" id="{00000000-0008-0000-18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0" cy="4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es-MX" sz="10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</a:p>
        </xdr:txBody>
      </xdr:sp>
      <xdr:grpSp>
        <xdr:nvGrpSpPr>
          <xdr:cNvPr id="5" name="Group 109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GrpSpPr>
            <a:grpSpLocks/>
          </xdr:cNvGrpSpPr>
        </xdr:nvGrpSpPr>
        <xdr:grpSpPr bwMode="auto">
          <a:xfrm>
            <a:off x="15" y="-72"/>
            <a:ext cx="5755" cy="837"/>
            <a:chOff x="15" y="-72"/>
            <a:chExt cx="5755" cy="837"/>
          </a:xfrm>
        </xdr:grpSpPr>
        <xdr:sp macro="" textlink="">
          <xdr:nvSpPr>
            <xdr:cNvPr id="6" name="Line 131">
              <a:extLst>
                <a:ext uri="{FF2B5EF4-FFF2-40B4-BE49-F238E27FC236}">
                  <a16:creationId xmlns:a16="http://schemas.microsoft.com/office/drawing/2014/main" id="{00000000-0008-0000-1800-000006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12" y="306"/>
              <a:ext cx="2813" cy="1"/>
            </a:xfrm>
            <a:prstGeom prst="line">
              <a:avLst/>
            </a:prstGeom>
            <a:noFill/>
            <a:ln w="1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7" name="Rectangle 130">
              <a:extLst>
                <a:ext uri="{FF2B5EF4-FFF2-40B4-BE49-F238E27FC236}">
                  <a16:creationId xmlns:a16="http://schemas.microsoft.com/office/drawing/2014/main" id="{00000000-0008-0000-1800-00000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13" y="192"/>
              <a:ext cx="256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100</a:t>
              </a:r>
            </a:p>
          </xdr:txBody>
        </xdr:sp>
        <xdr:sp macro="" textlink="">
          <xdr:nvSpPr>
            <xdr:cNvPr id="8" name="Rectangle 129">
              <a:extLst>
                <a:ext uri="{FF2B5EF4-FFF2-40B4-BE49-F238E27FC236}">
                  <a16:creationId xmlns:a16="http://schemas.microsoft.com/office/drawing/2014/main" id="{00000000-0008-0000-1800-00000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159" y="360"/>
              <a:ext cx="561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examen</a:t>
              </a:r>
            </a:p>
          </xdr:txBody>
        </xdr:sp>
        <xdr:sp macro="" textlink="">
          <xdr:nvSpPr>
            <xdr:cNvPr id="9" name="Rectangle 128">
              <a:extLst>
                <a:ext uri="{FF2B5EF4-FFF2-40B4-BE49-F238E27FC236}">
                  <a16:creationId xmlns:a16="http://schemas.microsoft.com/office/drawing/2014/main" id="{00000000-0008-0000-1800-00000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22" y="336"/>
              <a:ext cx="463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realizó</a:t>
              </a:r>
            </a:p>
          </xdr:txBody>
        </xdr:sp>
        <xdr:sp macro="" textlink="">
          <xdr:nvSpPr>
            <xdr:cNvPr id="10" name="Rectangle 127">
              <a:extLst>
                <a:ext uri="{FF2B5EF4-FFF2-40B4-BE49-F238E27FC236}">
                  <a16:creationId xmlns:a16="http://schemas.microsoft.com/office/drawing/2014/main" id="{00000000-0008-0000-1800-00000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293" y="336"/>
              <a:ext cx="402" cy="38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que</a:t>
              </a:r>
            </a:p>
          </xdr:txBody>
        </xdr:sp>
        <xdr:sp macro="" textlink="">
          <xdr:nvSpPr>
            <xdr:cNvPr id="11" name="Rectangle 126">
              <a:extLst>
                <a:ext uri="{FF2B5EF4-FFF2-40B4-BE49-F238E27FC236}">
                  <a16:creationId xmlns:a16="http://schemas.microsoft.com/office/drawing/2014/main" id="{00000000-0008-0000-1800-00000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37" y="336"/>
              <a:ext cx="683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alumnado</a:t>
              </a:r>
            </a:p>
          </xdr:txBody>
        </xdr:sp>
        <xdr:sp macro="" textlink="">
          <xdr:nvSpPr>
            <xdr:cNvPr id="12" name="Rectangle 125">
              <a:extLst>
                <a:ext uri="{FF2B5EF4-FFF2-40B4-BE49-F238E27FC236}">
                  <a16:creationId xmlns:a16="http://schemas.microsoft.com/office/drawing/2014/main" id="{00000000-0008-0000-1800-00000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69" y="-72"/>
              <a:ext cx="512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inscrito</a:t>
              </a:r>
            </a:p>
          </xdr:txBody>
        </xdr:sp>
        <xdr:sp macro="" textlink="">
          <xdr:nvSpPr>
            <xdr:cNvPr id="13" name="Rectangle 124">
              <a:extLst>
                <a:ext uri="{FF2B5EF4-FFF2-40B4-BE49-F238E27FC236}">
                  <a16:creationId xmlns:a16="http://schemas.microsoft.com/office/drawing/2014/main" id="{00000000-0008-0000-1800-00000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76" y="-72"/>
              <a:ext cx="683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alumnado</a:t>
              </a:r>
            </a:p>
          </xdr:txBody>
        </xdr:sp>
        <xdr:sp macro="" textlink="">
          <xdr:nvSpPr>
            <xdr:cNvPr id="14" name="Rectangle 123">
              <a:extLst>
                <a:ext uri="{FF2B5EF4-FFF2-40B4-BE49-F238E27FC236}">
                  <a16:creationId xmlns:a16="http://schemas.microsoft.com/office/drawing/2014/main" id="{00000000-0008-0000-1800-00000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17" y="192"/>
              <a:ext cx="256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real</a:t>
              </a:r>
            </a:p>
          </xdr:txBody>
        </xdr:sp>
        <xdr:sp macro="" textlink="">
          <xdr:nvSpPr>
            <xdr:cNvPr id="15" name="Rectangle 122">
              <a:extLst>
                <a:ext uri="{FF2B5EF4-FFF2-40B4-BE49-F238E27FC236}">
                  <a16:creationId xmlns:a16="http://schemas.microsoft.com/office/drawing/2014/main" id="{00000000-0008-0000-1800-00000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17" y="192"/>
              <a:ext cx="768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aceptación</a:t>
              </a:r>
            </a:p>
          </xdr:txBody>
        </xdr:sp>
        <xdr:sp macro="" textlink="">
          <xdr:nvSpPr>
            <xdr:cNvPr id="16" name="Rectangle 121">
              <a:extLst>
                <a:ext uri="{FF2B5EF4-FFF2-40B4-BE49-F238E27FC236}">
                  <a16:creationId xmlns:a16="http://schemas.microsoft.com/office/drawing/2014/main" id="{00000000-0008-0000-1800-00001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73" y="192"/>
              <a:ext cx="171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de</a:t>
              </a:r>
            </a:p>
          </xdr:txBody>
        </xdr:sp>
        <xdr:sp macro="" textlink="">
          <xdr:nvSpPr>
            <xdr:cNvPr id="17" name="Rectangle 120">
              <a:extLst>
                <a:ext uri="{FF2B5EF4-FFF2-40B4-BE49-F238E27FC236}">
                  <a16:creationId xmlns:a16="http://schemas.microsoft.com/office/drawing/2014/main" id="{00000000-0008-0000-1800-00001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" y="192"/>
              <a:ext cx="415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Índice</a:t>
              </a:r>
            </a:p>
          </xdr:txBody>
        </xdr:sp>
        <xdr:sp macro="" textlink="">
          <xdr:nvSpPr>
            <xdr:cNvPr id="18" name="Rectangle 119">
              <a:extLst>
                <a:ext uri="{FF2B5EF4-FFF2-40B4-BE49-F238E27FC236}">
                  <a16:creationId xmlns:a16="http://schemas.microsoft.com/office/drawing/2014/main" id="{00000000-0008-0000-1800-00001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79" y="144"/>
              <a:ext cx="98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´</a:t>
              </a:r>
            </a:p>
          </xdr:txBody>
        </xdr:sp>
        <xdr:sp macro="" textlink="">
          <xdr:nvSpPr>
            <xdr:cNvPr id="19" name="Rectangle 118">
              <a:extLst>
                <a:ext uri="{FF2B5EF4-FFF2-40B4-BE49-F238E27FC236}">
                  <a16:creationId xmlns:a16="http://schemas.microsoft.com/office/drawing/2014/main" id="{00000000-0008-0000-1800-00001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257" y="216"/>
              <a:ext cx="61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÷</a:t>
              </a:r>
            </a:p>
          </xdr:txBody>
        </xdr:sp>
        <xdr:sp macro="" textlink="">
          <xdr:nvSpPr>
            <xdr:cNvPr id="20" name="Rectangle 117">
              <a:extLst>
                <a:ext uri="{FF2B5EF4-FFF2-40B4-BE49-F238E27FC236}">
                  <a16:creationId xmlns:a16="http://schemas.microsoft.com/office/drawing/2014/main" id="{00000000-0008-0000-1800-00001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257" y="144"/>
              <a:ext cx="61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÷</a:t>
              </a:r>
            </a:p>
          </xdr:txBody>
        </xdr:sp>
        <xdr:sp macro="" textlink="">
          <xdr:nvSpPr>
            <xdr:cNvPr id="21" name="Rectangle 116">
              <a:extLst>
                <a:ext uri="{FF2B5EF4-FFF2-40B4-BE49-F238E27FC236}">
                  <a16:creationId xmlns:a16="http://schemas.microsoft.com/office/drawing/2014/main" id="{00000000-0008-0000-1800-00001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257" y="360"/>
              <a:ext cx="61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ø</a:t>
              </a:r>
            </a:p>
          </xdr:txBody>
        </xdr:sp>
        <xdr:sp macro="" textlink="">
          <xdr:nvSpPr>
            <xdr:cNvPr id="22" name="Rectangle 115">
              <a:extLst>
                <a:ext uri="{FF2B5EF4-FFF2-40B4-BE49-F238E27FC236}">
                  <a16:creationId xmlns:a16="http://schemas.microsoft.com/office/drawing/2014/main" id="{00000000-0008-0000-1800-00001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257" y="48"/>
              <a:ext cx="61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ö</a:t>
              </a:r>
            </a:p>
          </xdr:txBody>
        </xdr:sp>
        <xdr:sp macro="" textlink="">
          <xdr:nvSpPr>
            <xdr:cNvPr id="23" name="Rectangle 114">
              <a:extLst>
                <a:ext uri="{FF2B5EF4-FFF2-40B4-BE49-F238E27FC236}">
                  <a16:creationId xmlns:a16="http://schemas.microsoft.com/office/drawing/2014/main" id="{00000000-0008-0000-1800-00001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17" y="240"/>
              <a:ext cx="61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ç</a:t>
              </a:r>
            </a:p>
          </xdr:txBody>
        </xdr:sp>
        <xdr:sp macro="" textlink="">
          <xdr:nvSpPr>
            <xdr:cNvPr id="24" name="Rectangle 113">
              <a:extLst>
                <a:ext uri="{FF2B5EF4-FFF2-40B4-BE49-F238E27FC236}">
                  <a16:creationId xmlns:a16="http://schemas.microsoft.com/office/drawing/2014/main" id="{00000000-0008-0000-1800-00001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17" y="144"/>
              <a:ext cx="61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ç</a:t>
              </a:r>
            </a:p>
          </xdr:txBody>
        </xdr:sp>
        <xdr:sp macro="" textlink="">
          <xdr:nvSpPr>
            <xdr:cNvPr id="25" name="Rectangle 112">
              <a:extLst>
                <a:ext uri="{FF2B5EF4-FFF2-40B4-BE49-F238E27FC236}">
                  <a16:creationId xmlns:a16="http://schemas.microsoft.com/office/drawing/2014/main" id="{00000000-0008-0000-1800-00001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17" y="360"/>
              <a:ext cx="61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è</a:t>
              </a:r>
            </a:p>
          </xdr:txBody>
        </xdr:sp>
        <xdr:sp macro="" textlink="">
          <xdr:nvSpPr>
            <xdr:cNvPr id="26" name="Rectangle 111">
              <a:extLst>
                <a:ext uri="{FF2B5EF4-FFF2-40B4-BE49-F238E27FC236}">
                  <a16:creationId xmlns:a16="http://schemas.microsoft.com/office/drawing/2014/main" id="{00000000-0008-0000-1800-00001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17" y="48"/>
              <a:ext cx="61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æ</a:t>
              </a:r>
            </a:p>
          </xdr:txBody>
        </xdr:sp>
        <xdr:sp macro="" textlink="">
          <xdr:nvSpPr>
            <xdr:cNvPr id="27" name="Rectangle 110">
              <a:extLst>
                <a:ext uri="{FF2B5EF4-FFF2-40B4-BE49-F238E27FC236}">
                  <a16:creationId xmlns:a16="http://schemas.microsoft.com/office/drawing/2014/main" id="{00000000-0008-0000-1800-00001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83" y="168"/>
              <a:ext cx="85" cy="4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=</a:t>
              </a:r>
            </a:p>
          </xdr:txBody>
        </xdr:sp>
      </xdr:grpSp>
    </xdr:grpSp>
    <xdr:clientData/>
  </xdr:twoCellAnchor>
  <xdr:twoCellAnchor>
    <xdr:from>
      <xdr:col>6</xdr:col>
      <xdr:colOff>0</xdr:colOff>
      <xdr:row>239</xdr:row>
      <xdr:rowOff>142875</xdr:rowOff>
    </xdr:from>
    <xdr:to>
      <xdr:col>14</xdr:col>
      <xdr:colOff>257175</xdr:colOff>
      <xdr:row>242</xdr:row>
      <xdr:rowOff>57150</xdr:rowOff>
    </xdr:to>
    <xdr:grpSp>
      <xdr:nvGrpSpPr>
        <xdr:cNvPr id="28" name="Group 134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GrpSpPr>
          <a:grpSpLocks noChangeAspect="1"/>
        </xdr:cNvGrpSpPr>
      </xdr:nvGrpSpPr>
      <xdr:grpSpPr bwMode="auto">
        <a:xfrm>
          <a:off x="6772275" y="37090350"/>
          <a:ext cx="4276725" cy="390525"/>
          <a:chOff x="0" y="-27"/>
          <a:chExt cx="5297" cy="853"/>
        </a:xfrm>
      </xdr:grpSpPr>
      <xdr:sp macro="" textlink="">
        <xdr:nvSpPr>
          <xdr:cNvPr id="29" name="AutoShape 158">
            <a:extLst>
              <a:ext uri="{FF2B5EF4-FFF2-40B4-BE49-F238E27FC236}">
                <a16:creationId xmlns:a16="http://schemas.microsoft.com/office/drawing/2014/main" id="{00000000-0008-0000-1800-00001D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0" y="0"/>
            <a:ext cx="5297" cy="8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" name="Rectangle 157">
            <a:extLst>
              <a:ext uri="{FF2B5EF4-FFF2-40B4-BE49-F238E27FC236}">
                <a16:creationId xmlns:a16="http://schemas.microsoft.com/office/drawing/2014/main" id="{00000000-0008-0000-18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-6"/>
            <a:ext cx="0" cy="35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es-MX" sz="10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</a:p>
        </xdr:txBody>
      </xdr:sp>
      <xdr:grpSp>
        <xdr:nvGrpSpPr>
          <xdr:cNvPr id="31" name="Group 135">
            <a:extLst>
              <a:ext uri="{FF2B5EF4-FFF2-40B4-BE49-F238E27FC236}">
                <a16:creationId xmlns:a16="http://schemas.microsoft.com/office/drawing/2014/main" id="{00000000-0008-0000-1800-00001F000000}"/>
              </a:ext>
            </a:extLst>
          </xdr:cNvPr>
          <xdr:cNvGrpSpPr>
            <a:grpSpLocks/>
          </xdr:cNvGrpSpPr>
        </xdr:nvGrpSpPr>
        <xdr:grpSpPr bwMode="auto">
          <a:xfrm>
            <a:off x="14" y="-27"/>
            <a:ext cx="5093" cy="725"/>
            <a:chOff x="14" y="-27"/>
            <a:chExt cx="5093" cy="725"/>
          </a:xfrm>
        </xdr:grpSpPr>
        <xdr:sp macro="" textlink="">
          <xdr:nvSpPr>
            <xdr:cNvPr id="32" name="Line 156">
              <a:extLst>
                <a:ext uri="{FF2B5EF4-FFF2-40B4-BE49-F238E27FC236}">
                  <a16:creationId xmlns:a16="http://schemas.microsoft.com/office/drawing/2014/main" id="{00000000-0008-0000-1800-000020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816" y="294"/>
              <a:ext cx="1753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3" name="Rectangle 155">
              <a:extLst>
                <a:ext uri="{FF2B5EF4-FFF2-40B4-BE49-F238E27FC236}">
                  <a16:creationId xmlns:a16="http://schemas.microsoft.com/office/drawing/2014/main" id="{00000000-0008-0000-1800-00002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849" y="181"/>
              <a:ext cx="255" cy="35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100</a:t>
              </a:r>
            </a:p>
          </xdr:txBody>
        </xdr:sp>
        <xdr:sp macro="" textlink="">
          <xdr:nvSpPr>
            <xdr:cNvPr id="34" name="Rectangle 154">
              <a:extLst>
                <a:ext uri="{FF2B5EF4-FFF2-40B4-BE49-F238E27FC236}">
                  <a16:creationId xmlns:a16="http://schemas.microsoft.com/office/drawing/2014/main" id="{00000000-0008-0000-1800-00002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806" y="306"/>
              <a:ext cx="630" cy="35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recibidas</a:t>
              </a:r>
            </a:p>
          </xdr:txBody>
        </xdr:sp>
        <xdr:sp macro="" textlink="">
          <xdr:nvSpPr>
            <xdr:cNvPr id="35" name="Rectangle 152">
              <a:extLst>
                <a:ext uri="{FF2B5EF4-FFF2-40B4-BE49-F238E27FC236}">
                  <a16:creationId xmlns:a16="http://schemas.microsoft.com/office/drawing/2014/main" id="{00000000-0008-0000-1800-00002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49" y="306"/>
              <a:ext cx="994" cy="25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 anchor="t" upright="1">
              <a:no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solicitudes</a:t>
              </a:r>
            </a:p>
          </xdr:txBody>
        </xdr:sp>
        <xdr:sp macro="" textlink="">
          <xdr:nvSpPr>
            <xdr:cNvPr id="36" name="Rectangle 151">
              <a:extLst>
                <a:ext uri="{FF2B5EF4-FFF2-40B4-BE49-F238E27FC236}">
                  <a16:creationId xmlns:a16="http://schemas.microsoft.com/office/drawing/2014/main" id="{00000000-0008-0000-1800-00002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94" y="-27"/>
              <a:ext cx="509" cy="35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inscrito</a:t>
              </a:r>
            </a:p>
          </xdr:txBody>
        </xdr:sp>
        <xdr:sp macro="" textlink="">
          <xdr:nvSpPr>
            <xdr:cNvPr id="37" name="Rectangle 150">
              <a:extLst>
                <a:ext uri="{FF2B5EF4-FFF2-40B4-BE49-F238E27FC236}">
                  <a16:creationId xmlns:a16="http://schemas.microsoft.com/office/drawing/2014/main" id="{00000000-0008-0000-1800-00002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42" y="-27"/>
              <a:ext cx="679" cy="35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alumnado</a:t>
              </a:r>
            </a:p>
          </xdr:txBody>
        </xdr:sp>
        <xdr:sp macro="" textlink="">
          <xdr:nvSpPr>
            <xdr:cNvPr id="38" name="Rectangle 149">
              <a:extLst>
                <a:ext uri="{FF2B5EF4-FFF2-40B4-BE49-F238E27FC236}">
                  <a16:creationId xmlns:a16="http://schemas.microsoft.com/office/drawing/2014/main" id="{00000000-0008-0000-1800-00002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770" y="160"/>
              <a:ext cx="630" cy="35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potencial</a:t>
              </a:r>
            </a:p>
          </xdr:txBody>
        </xdr:sp>
        <xdr:sp macro="" textlink="">
          <xdr:nvSpPr>
            <xdr:cNvPr id="39" name="Rectangle 148">
              <a:extLst>
                <a:ext uri="{FF2B5EF4-FFF2-40B4-BE49-F238E27FC236}">
                  <a16:creationId xmlns:a16="http://schemas.microsoft.com/office/drawing/2014/main" id="{00000000-0008-0000-1800-00002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00" y="160"/>
              <a:ext cx="764" cy="35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aceptación</a:t>
              </a:r>
            </a:p>
          </xdr:txBody>
        </xdr:sp>
        <xdr:sp macro="" textlink="">
          <xdr:nvSpPr>
            <xdr:cNvPr id="40" name="Rectangle 147">
              <a:extLst>
                <a:ext uri="{FF2B5EF4-FFF2-40B4-BE49-F238E27FC236}">
                  <a16:creationId xmlns:a16="http://schemas.microsoft.com/office/drawing/2014/main" id="{00000000-0008-0000-1800-00002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8" y="160"/>
              <a:ext cx="170" cy="35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de</a:t>
              </a:r>
            </a:p>
          </xdr:txBody>
        </xdr:sp>
        <xdr:sp macro="" textlink="">
          <xdr:nvSpPr>
            <xdr:cNvPr id="41" name="Rectangle 146">
              <a:extLst>
                <a:ext uri="{FF2B5EF4-FFF2-40B4-BE49-F238E27FC236}">
                  <a16:creationId xmlns:a16="http://schemas.microsoft.com/office/drawing/2014/main" id="{00000000-0008-0000-1800-00002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" y="160"/>
              <a:ext cx="412" cy="35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Índice</a:t>
              </a:r>
            </a:p>
          </xdr:txBody>
        </xdr:sp>
        <xdr:sp macro="" textlink="">
          <xdr:nvSpPr>
            <xdr:cNvPr id="42" name="Rectangle 145">
              <a:extLst>
                <a:ext uri="{FF2B5EF4-FFF2-40B4-BE49-F238E27FC236}">
                  <a16:creationId xmlns:a16="http://schemas.microsoft.com/office/drawing/2014/main" id="{00000000-0008-0000-1800-00002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15" y="139"/>
              <a:ext cx="97" cy="35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´</a:t>
              </a:r>
            </a:p>
          </xdr:txBody>
        </xdr:sp>
        <xdr:sp macro="" textlink="">
          <xdr:nvSpPr>
            <xdr:cNvPr id="43" name="Rectangle 144">
              <a:extLst>
                <a:ext uri="{FF2B5EF4-FFF2-40B4-BE49-F238E27FC236}">
                  <a16:creationId xmlns:a16="http://schemas.microsoft.com/office/drawing/2014/main" id="{00000000-0008-0000-1800-00002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582" y="223"/>
              <a:ext cx="61" cy="35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÷</a:t>
              </a:r>
            </a:p>
          </xdr:txBody>
        </xdr:sp>
        <xdr:sp macro="" textlink="">
          <xdr:nvSpPr>
            <xdr:cNvPr id="44" name="Rectangle 143">
              <a:extLst>
                <a:ext uri="{FF2B5EF4-FFF2-40B4-BE49-F238E27FC236}">
                  <a16:creationId xmlns:a16="http://schemas.microsoft.com/office/drawing/2014/main" id="{00000000-0008-0000-1800-00002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582" y="139"/>
              <a:ext cx="61" cy="35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÷</a:t>
              </a:r>
            </a:p>
          </xdr:txBody>
        </xdr:sp>
        <xdr:sp macro="" textlink="">
          <xdr:nvSpPr>
            <xdr:cNvPr id="45" name="Rectangle 142">
              <a:extLst>
                <a:ext uri="{FF2B5EF4-FFF2-40B4-BE49-F238E27FC236}">
                  <a16:creationId xmlns:a16="http://schemas.microsoft.com/office/drawing/2014/main" id="{00000000-0008-0000-1800-00002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582" y="327"/>
              <a:ext cx="61" cy="35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ø</a:t>
              </a:r>
            </a:p>
          </xdr:txBody>
        </xdr:sp>
        <xdr:sp macro="" textlink="">
          <xdr:nvSpPr>
            <xdr:cNvPr id="46" name="Rectangle 141">
              <a:extLst>
                <a:ext uri="{FF2B5EF4-FFF2-40B4-BE49-F238E27FC236}">
                  <a16:creationId xmlns:a16="http://schemas.microsoft.com/office/drawing/2014/main" id="{00000000-0008-0000-1800-00002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582" y="15"/>
              <a:ext cx="61" cy="35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ö</a:t>
              </a:r>
            </a:p>
          </xdr:txBody>
        </xdr:sp>
        <xdr:sp macro="" textlink="">
          <xdr:nvSpPr>
            <xdr:cNvPr id="47" name="Rectangle 140">
              <a:extLst>
                <a:ext uri="{FF2B5EF4-FFF2-40B4-BE49-F238E27FC236}">
                  <a16:creationId xmlns:a16="http://schemas.microsoft.com/office/drawing/2014/main" id="{00000000-0008-0000-1800-00002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03" y="223"/>
              <a:ext cx="61" cy="35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ç</a:t>
              </a:r>
            </a:p>
          </xdr:txBody>
        </xdr:sp>
        <xdr:sp macro="" textlink="">
          <xdr:nvSpPr>
            <xdr:cNvPr id="48" name="Rectangle 139">
              <a:extLst>
                <a:ext uri="{FF2B5EF4-FFF2-40B4-BE49-F238E27FC236}">
                  <a16:creationId xmlns:a16="http://schemas.microsoft.com/office/drawing/2014/main" id="{00000000-0008-0000-1800-00003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03" y="139"/>
              <a:ext cx="61" cy="35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ç</a:t>
              </a:r>
            </a:p>
          </xdr:txBody>
        </xdr:sp>
        <xdr:sp macro="" textlink="">
          <xdr:nvSpPr>
            <xdr:cNvPr id="49" name="Rectangle 138">
              <a:extLst>
                <a:ext uri="{FF2B5EF4-FFF2-40B4-BE49-F238E27FC236}">
                  <a16:creationId xmlns:a16="http://schemas.microsoft.com/office/drawing/2014/main" id="{00000000-0008-0000-1800-00003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03" y="347"/>
              <a:ext cx="61" cy="35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è</a:t>
              </a:r>
            </a:p>
          </xdr:txBody>
        </xdr:sp>
        <xdr:sp macro="" textlink="">
          <xdr:nvSpPr>
            <xdr:cNvPr id="50" name="Rectangle 137">
              <a:extLst>
                <a:ext uri="{FF2B5EF4-FFF2-40B4-BE49-F238E27FC236}">
                  <a16:creationId xmlns:a16="http://schemas.microsoft.com/office/drawing/2014/main" id="{00000000-0008-0000-1800-00003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03" y="15"/>
              <a:ext cx="61" cy="35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æ</a:t>
              </a:r>
            </a:p>
          </xdr:txBody>
        </xdr:sp>
        <xdr:sp macro="" textlink="">
          <xdr:nvSpPr>
            <xdr:cNvPr id="51" name="Rectangle 136">
              <a:extLst>
                <a:ext uri="{FF2B5EF4-FFF2-40B4-BE49-F238E27FC236}">
                  <a16:creationId xmlns:a16="http://schemas.microsoft.com/office/drawing/2014/main" id="{00000000-0008-0000-1800-00003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82" y="160"/>
              <a:ext cx="85" cy="35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=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A9CA1-8B75-45D1-8853-B1AE70F02CD4}">
  <sheetPr>
    <tabColor theme="9" tint="-0.499984740745262"/>
  </sheetPr>
  <dimension ref="A1:U246"/>
  <sheetViews>
    <sheetView showGridLines="0" tabSelected="1" zoomScaleNormal="100" zoomScaleSheetLayoutView="100" workbookViewId="0">
      <selection sqref="A1:S1"/>
    </sheetView>
  </sheetViews>
  <sheetFormatPr baseColWidth="10" defaultRowHeight="12.75" customHeight="1" x14ac:dyDescent="0.2"/>
  <cols>
    <col min="1" max="1" width="61.5703125" style="4" customWidth="1"/>
    <col min="2" max="2" width="8.42578125" style="4" bestFit="1" customWidth="1"/>
    <col min="3" max="3" width="7.85546875" style="4" customWidth="1"/>
    <col min="4" max="4" width="7.85546875" style="3" customWidth="1"/>
    <col min="5" max="5" width="8" style="3" bestFit="1" customWidth="1"/>
    <col min="6" max="7" width="7.85546875" style="3" customWidth="1"/>
    <col min="8" max="9" width="7.42578125" style="3" customWidth="1"/>
    <col min="10" max="10" width="8" style="3" bestFit="1" customWidth="1"/>
    <col min="11" max="11" width="7.42578125" style="3" customWidth="1"/>
    <col min="12" max="13" width="8" style="3" bestFit="1" customWidth="1"/>
    <col min="14" max="18" width="6.140625" style="3" customWidth="1"/>
    <col min="19" max="19" width="6.140625" style="78" customWidth="1"/>
    <col min="20" max="16384" width="11.42578125" style="4"/>
  </cols>
  <sheetData>
    <row r="1" spans="1:21" s="97" customFormat="1" ht="12" x14ac:dyDescent="0.2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</row>
    <row r="2" spans="1:21" s="98" customFormat="1" ht="12" x14ac:dyDescent="0.2">
      <c r="A2" s="96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</row>
    <row r="3" spans="1:21" s="99" customFormat="1" ht="12" x14ac:dyDescent="0.2">
      <c r="A3" s="102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</row>
    <row r="4" spans="1:21" s="94" customFormat="1" ht="14.25" customHeight="1" x14ac:dyDescent="0.2">
      <c r="A4" s="106" t="s">
        <v>225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8"/>
    </row>
    <row r="5" spans="1:21" ht="12" x14ac:dyDescent="0.2">
      <c r="D5" s="76"/>
    </row>
    <row r="6" spans="1:21" ht="36" customHeight="1" x14ac:dyDescent="0.2">
      <c r="A6" s="109" t="s">
        <v>43</v>
      </c>
      <c r="B6" s="104" t="s">
        <v>47</v>
      </c>
      <c r="C6" s="105"/>
      <c r="D6" s="105"/>
      <c r="E6" s="104" t="s">
        <v>201</v>
      </c>
      <c r="F6" s="105"/>
      <c r="G6" s="105"/>
      <c r="H6" s="104" t="s">
        <v>202</v>
      </c>
      <c r="I6" s="105"/>
      <c r="J6" s="105"/>
      <c r="K6" s="104" t="s">
        <v>203</v>
      </c>
      <c r="L6" s="105"/>
      <c r="M6" s="105"/>
      <c r="N6" s="104" t="s">
        <v>48</v>
      </c>
      <c r="O6" s="105"/>
      <c r="P6" s="105"/>
      <c r="Q6" s="104" t="s">
        <v>49</v>
      </c>
      <c r="R6" s="105"/>
      <c r="S6" s="105" t="s">
        <v>51</v>
      </c>
    </row>
    <row r="7" spans="1:21" ht="12" x14ac:dyDescent="0.2">
      <c r="A7" s="110"/>
      <c r="B7" s="63" t="s">
        <v>44</v>
      </c>
      <c r="C7" s="63" t="s">
        <v>45</v>
      </c>
      <c r="D7" s="63" t="s">
        <v>0</v>
      </c>
      <c r="E7" s="63" t="s">
        <v>44</v>
      </c>
      <c r="F7" s="63" t="s">
        <v>45</v>
      </c>
      <c r="G7" s="63" t="s">
        <v>0</v>
      </c>
      <c r="H7" s="63" t="s">
        <v>44</v>
      </c>
      <c r="I7" s="63" t="s">
        <v>45</v>
      </c>
      <c r="J7" s="63" t="s">
        <v>0</v>
      </c>
      <c r="K7" s="63" t="s">
        <v>44</v>
      </c>
      <c r="L7" s="63" t="s">
        <v>45</v>
      </c>
      <c r="M7" s="63" t="s">
        <v>0</v>
      </c>
      <c r="N7" s="63" t="s">
        <v>44</v>
      </c>
      <c r="O7" s="63" t="s">
        <v>45</v>
      </c>
      <c r="P7" s="63" t="s">
        <v>0</v>
      </c>
      <c r="Q7" s="63" t="s">
        <v>44</v>
      </c>
      <c r="R7" s="63" t="s">
        <v>45</v>
      </c>
      <c r="S7" s="63" t="s">
        <v>0</v>
      </c>
    </row>
    <row r="8" spans="1:21" s="79" customFormat="1" ht="12" x14ac:dyDescent="0.2">
      <c r="A8" s="66" t="s">
        <v>54</v>
      </c>
      <c r="B8" s="67">
        <v>166</v>
      </c>
      <c r="C8" s="67">
        <v>170</v>
      </c>
      <c r="D8" s="67">
        <v>336</v>
      </c>
      <c r="E8" s="67">
        <v>124</v>
      </c>
      <c r="F8" s="67">
        <v>137</v>
      </c>
      <c r="G8" s="67">
        <v>261</v>
      </c>
      <c r="H8" s="67">
        <v>48</v>
      </c>
      <c r="I8" s="67">
        <v>54</v>
      </c>
      <c r="J8" s="67">
        <v>102</v>
      </c>
      <c r="K8" s="67">
        <v>48</v>
      </c>
      <c r="L8" s="67">
        <v>50</v>
      </c>
      <c r="M8" s="67">
        <v>98</v>
      </c>
      <c r="N8" s="68">
        <v>38.70967741935484</v>
      </c>
      <c r="O8" s="68">
        <v>36.496350364963504</v>
      </c>
      <c r="P8" s="68">
        <v>37.547892720306514</v>
      </c>
      <c r="Q8" s="68">
        <v>28.915662650602407</v>
      </c>
      <c r="R8" s="68">
        <v>29.411764705882355</v>
      </c>
      <c r="S8" s="68">
        <v>29.166666666666668</v>
      </c>
      <c r="T8" s="33"/>
      <c r="U8" s="33"/>
    </row>
    <row r="9" spans="1:21" s="7" customFormat="1" ht="12" x14ac:dyDescent="0.2">
      <c r="A9" s="42" t="s">
        <v>55</v>
      </c>
      <c r="B9" s="43">
        <v>166</v>
      </c>
      <c r="C9" s="43">
        <v>170</v>
      </c>
      <c r="D9" s="43">
        <v>336</v>
      </c>
      <c r="E9" s="43">
        <v>124</v>
      </c>
      <c r="F9" s="43">
        <v>137</v>
      </c>
      <c r="G9" s="43">
        <v>261</v>
      </c>
      <c r="H9" s="43">
        <v>48</v>
      </c>
      <c r="I9" s="43">
        <v>54</v>
      </c>
      <c r="J9" s="43">
        <v>102</v>
      </c>
      <c r="K9" s="43">
        <v>48</v>
      </c>
      <c r="L9" s="43">
        <v>50</v>
      </c>
      <c r="M9" s="43">
        <v>98</v>
      </c>
      <c r="N9" s="35">
        <v>38.70967741935484</v>
      </c>
      <c r="O9" s="35">
        <v>36.496350364963504</v>
      </c>
      <c r="P9" s="35">
        <v>37.547892720306514</v>
      </c>
      <c r="Q9" s="35">
        <v>28.915662650602407</v>
      </c>
      <c r="R9" s="35">
        <v>29.411764705882355</v>
      </c>
      <c r="S9" s="35">
        <v>29.166666666666668</v>
      </c>
    </row>
    <row r="10" spans="1:21" ht="12" x14ac:dyDescent="0.2">
      <c r="A10" s="44" t="s">
        <v>149</v>
      </c>
      <c r="B10" s="60">
        <v>16</v>
      </c>
      <c r="C10" s="60">
        <v>77</v>
      </c>
      <c r="D10" s="60">
        <v>93</v>
      </c>
      <c r="E10" s="60">
        <v>13</v>
      </c>
      <c r="F10" s="60">
        <v>68</v>
      </c>
      <c r="G10" s="60">
        <v>81</v>
      </c>
      <c r="H10" s="60">
        <v>7</v>
      </c>
      <c r="I10" s="60">
        <v>23</v>
      </c>
      <c r="J10" s="60">
        <v>30</v>
      </c>
      <c r="K10" s="60">
        <v>7</v>
      </c>
      <c r="L10" s="60">
        <v>22</v>
      </c>
      <c r="M10" s="60">
        <v>29</v>
      </c>
      <c r="N10" s="45">
        <v>53.846153846153847</v>
      </c>
      <c r="O10" s="45">
        <v>32.352941176470587</v>
      </c>
      <c r="P10" s="59">
        <v>35.802469135802468</v>
      </c>
      <c r="Q10" s="45">
        <v>43.75</v>
      </c>
      <c r="R10" s="45">
        <v>28.571428571428569</v>
      </c>
      <c r="S10" s="36">
        <v>31.182795698924732</v>
      </c>
    </row>
    <row r="11" spans="1:21" ht="12" x14ac:dyDescent="0.2">
      <c r="A11" s="44" t="s">
        <v>140</v>
      </c>
      <c r="B11" s="60">
        <v>93</v>
      </c>
      <c r="C11" s="60">
        <v>75</v>
      </c>
      <c r="D11" s="60">
        <v>168</v>
      </c>
      <c r="E11" s="60">
        <v>82</v>
      </c>
      <c r="F11" s="60">
        <v>60</v>
      </c>
      <c r="G11" s="60">
        <v>142</v>
      </c>
      <c r="H11" s="60">
        <v>27</v>
      </c>
      <c r="I11" s="60">
        <v>23</v>
      </c>
      <c r="J11" s="60">
        <v>50</v>
      </c>
      <c r="K11" s="60">
        <v>27</v>
      </c>
      <c r="L11" s="60">
        <v>21</v>
      </c>
      <c r="M11" s="60">
        <v>48</v>
      </c>
      <c r="N11" s="45">
        <v>32.926829268292686</v>
      </c>
      <c r="O11" s="45">
        <v>35</v>
      </c>
      <c r="P11" s="59">
        <v>33.802816901408448</v>
      </c>
      <c r="Q11" s="45">
        <v>29.032258064516132</v>
      </c>
      <c r="R11" s="45">
        <v>28.000000000000004</v>
      </c>
      <c r="S11" s="36">
        <v>28.571428571428569</v>
      </c>
    </row>
    <row r="12" spans="1:21" ht="12" x14ac:dyDescent="0.2">
      <c r="A12" s="44" t="s">
        <v>226</v>
      </c>
      <c r="B12" s="60">
        <v>57</v>
      </c>
      <c r="C12" s="60">
        <v>18</v>
      </c>
      <c r="D12" s="60">
        <v>75</v>
      </c>
      <c r="E12" s="60">
        <v>29</v>
      </c>
      <c r="F12" s="60">
        <v>9</v>
      </c>
      <c r="G12" s="60">
        <v>38</v>
      </c>
      <c r="H12" s="60">
        <v>14</v>
      </c>
      <c r="I12" s="60">
        <v>8</v>
      </c>
      <c r="J12" s="60">
        <v>22</v>
      </c>
      <c r="K12" s="60">
        <v>14</v>
      </c>
      <c r="L12" s="60">
        <v>7</v>
      </c>
      <c r="M12" s="60">
        <v>21</v>
      </c>
      <c r="N12" s="45">
        <v>48.275862068965516</v>
      </c>
      <c r="O12" s="45">
        <v>77.777777777777786</v>
      </c>
      <c r="P12" s="59">
        <v>55.26315789473685</v>
      </c>
      <c r="Q12" s="45">
        <v>24.561403508771928</v>
      </c>
      <c r="R12" s="45">
        <v>38.888888888888893</v>
      </c>
      <c r="S12" s="36">
        <v>28.000000000000004</v>
      </c>
    </row>
    <row r="13" spans="1:21" s="79" customFormat="1" ht="12" x14ac:dyDescent="0.2">
      <c r="A13" s="39" t="s">
        <v>36</v>
      </c>
      <c r="B13" s="40">
        <v>14155</v>
      </c>
      <c r="C13" s="40">
        <v>20070</v>
      </c>
      <c r="D13" s="40">
        <v>34225</v>
      </c>
      <c r="E13" s="40">
        <v>13581</v>
      </c>
      <c r="F13" s="40">
        <v>19333</v>
      </c>
      <c r="G13" s="40">
        <v>32914</v>
      </c>
      <c r="H13" s="40">
        <v>3906</v>
      </c>
      <c r="I13" s="40">
        <v>5353</v>
      </c>
      <c r="J13" s="40">
        <v>9259</v>
      </c>
      <c r="K13" s="40">
        <v>3653</v>
      </c>
      <c r="L13" s="40">
        <v>5013</v>
      </c>
      <c r="M13" s="40">
        <v>8666</v>
      </c>
      <c r="N13" s="41">
        <v>26.897872027096682</v>
      </c>
      <c r="O13" s="41">
        <v>25.929757409610509</v>
      </c>
      <c r="P13" s="41">
        <v>26.329221607826458</v>
      </c>
      <c r="Q13" s="41">
        <v>25.807135287884144</v>
      </c>
      <c r="R13" s="41">
        <v>24.977578475336323</v>
      </c>
      <c r="S13" s="41">
        <v>25.320672023374723</v>
      </c>
      <c r="T13" s="33"/>
      <c r="U13" s="33"/>
    </row>
    <row r="14" spans="1:21" s="7" customFormat="1" ht="12" x14ac:dyDescent="0.2">
      <c r="A14" s="42" t="s">
        <v>35</v>
      </c>
      <c r="B14" s="43">
        <v>18</v>
      </c>
      <c r="C14" s="43">
        <v>30</v>
      </c>
      <c r="D14" s="43">
        <v>48</v>
      </c>
      <c r="E14" s="43">
        <v>17</v>
      </c>
      <c r="F14" s="43">
        <v>30</v>
      </c>
      <c r="G14" s="43">
        <v>47</v>
      </c>
      <c r="H14" s="43">
        <v>16</v>
      </c>
      <c r="I14" s="43">
        <v>27</v>
      </c>
      <c r="J14" s="43">
        <v>43</v>
      </c>
      <c r="K14" s="43">
        <v>14</v>
      </c>
      <c r="L14" s="43">
        <v>26</v>
      </c>
      <c r="M14" s="43">
        <v>40</v>
      </c>
      <c r="N14" s="35">
        <v>82.35294117647058</v>
      </c>
      <c r="O14" s="35">
        <v>86.666666666666671</v>
      </c>
      <c r="P14" s="35">
        <v>85.106382978723403</v>
      </c>
      <c r="Q14" s="35">
        <v>77.777777777777786</v>
      </c>
      <c r="R14" s="35">
        <v>86.666666666666671</v>
      </c>
      <c r="S14" s="35">
        <v>83.333333333333343</v>
      </c>
    </row>
    <row r="15" spans="1:21" ht="12" x14ac:dyDescent="0.2">
      <c r="A15" s="44" t="s">
        <v>172</v>
      </c>
      <c r="B15" s="60">
        <v>18</v>
      </c>
      <c r="C15" s="60">
        <v>30</v>
      </c>
      <c r="D15" s="60">
        <v>48</v>
      </c>
      <c r="E15" s="60">
        <v>17</v>
      </c>
      <c r="F15" s="60">
        <v>30</v>
      </c>
      <c r="G15" s="60">
        <v>47</v>
      </c>
      <c r="H15" s="60">
        <v>16</v>
      </c>
      <c r="I15" s="60">
        <v>27</v>
      </c>
      <c r="J15" s="60">
        <v>43</v>
      </c>
      <c r="K15" s="60">
        <v>14</v>
      </c>
      <c r="L15" s="60">
        <v>26</v>
      </c>
      <c r="M15" s="60">
        <v>40</v>
      </c>
      <c r="N15" s="45">
        <v>82.35294117647058</v>
      </c>
      <c r="O15" s="45">
        <v>86.666666666666671</v>
      </c>
      <c r="P15" s="45">
        <v>85.106382978723403</v>
      </c>
      <c r="Q15" s="45">
        <v>77.777777777777786</v>
      </c>
      <c r="R15" s="45">
        <v>86.666666666666671</v>
      </c>
      <c r="S15" s="36">
        <v>83.333333333333343</v>
      </c>
    </row>
    <row r="16" spans="1:21" ht="12" x14ac:dyDescent="0.2">
      <c r="A16" s="42" t="s">
        <v>34</v>
      </c>
      <c r="B16" s="43">
        <v>1240</v>
      </c>
      <c r="C16" s="43">
        <v>1196</v>
      </c>
      <c r="D16" s="43">
        <v>2436</v>
      </c>
      <c r="E16" s="43">
        <v>1191</v>
      </c>
      <c r="F16" s="43">
        <v>1160</v>
      </c>
      <c r="G16" s="43">
        <v>2351</v>
      </c>
      <c r="H16" s="43">
        <v>197</v>
      </c>
      <c r="I16" s="43">
        <v>287</v>
      </c>
      <c r="J16" s="43">
        <v>484</v>
      </c>
      <c r="K16" s="43">
        <v>186</v>
      </c>
      <c r="L16" s="43">
        <v>271</v>
      </c>
      <c r="M16" s="43">
        <v>457</v>
      </c>
      <c r="N16" s="35">
        <v>15.617128463476071</v>
      </c>
      <c r="O16" s="35">
        <v>23.362068965517242</v>
      </c>
      <c r="P16" s="35">
        <v>19.438536792854105</v>
      </c>
      <c r="Q16" s="35">
        <v>15</v>
      </c>
      <c r="R16" s="35">
        <v>22.658862876254179</v>
      </c>
      <c r="S16" s="35">
        <v>18.760262725779967</v>
      </c>
    </row>
    <row r="17" spans="1:19" ht="12" x14ac:dyDescent="0.2">
      <c r="A17" s="44" t="s">
        <v>84</v>
      </c>
      <c r="B17" s="60">
        <v>132</v>
      </c>
      <c r="C17" s="60">
        <v>98</v>
      </c>
      <c r="D17" s="60">
        <v>230</v>
      </c>
      <c r="E17" s="60">
        <v>130</v>
      </c>
      <c r="F17" s="60">
        <v>95</v>
      </c>
      <c r="G17" s="60">
        <v>225</v>
      </c>
      <c r="H17" s="60">
        <v>56</v>
      </c>
      <c r="I17" s="60">
        <v>37</v>
      </c>
      <c r="J17" s="60">
        <v>93</v>
      </c>
      <c r="K17" s="60">
        <v>53</v>
      </c>
      <c r="L17" s="60">
        <v>33</v>
      </c>
      <c r="M17" s="60">
        <v>86</v>
      </c>
      <c r="N17" s="59">
        <v>40.769230769230766</v>
      </c>
      <c r="O17" s="59">
        <v>34.736842105263158</v>
      </c>
      <c r="P17" s="59">
        <v>38.222222222222221</v>
      </c>
      <c r="Q17" s="36">
        <v>40.151515151515149</v>
      </c>
      <c r="R17" s="36">
        <v>33.673469387755098</v>
      </c>
      <c r="S17" s="36">
        <v>37.391304347826086</v>
      </c>
    </row>
    <row r="18" spans="1:19" ht="12" x14ac:dyDescent="0.2">
      <c r="A18" s="44" t="s">
        <v>137</v>
      </c>
      <c r="B18" s="60">
        <v>791</v>
      </c>
      <c r="C18" s="60">
        <v>527</v>
      </c>
      <c r="D18" s="60">
        <v>1318</v>
      </c>
      <c r="E18" s="80">
        <v>767</v>
      </c>
      <c r="F18" s="80">
        <v>509</v>
      </c>
      <c r="G18" s="60">
        <v>1276</v>
      </c>
      <c r="H18" s="60">
        <v>85</v>
      </c>
      <c r="I18" s="60">
        <v>86</v>
      </c>
      <c r="J18" s="60">
        <v>171</v>
      </c>
      <c r="K18" s="60">
        <v>81</v>
      </c>
      <c r="L18" s="60">
        <v>81</v>
      </c>
      <c r="M18" s="60">
        <v>162</v>
      </c>
      <c r="N18" s="59">
        <v>10.560625814863103</v>
      </c>
      <c r="O18" s="59">
        <v>15.913555992141454</v>
      </c>
      <c r="P18" s="59">
        <v>12.695924764890282</v>
      </c>
      <c r="Q18" s="36">
        <v>10.240202275600506</v>
      </c>
      <c r="R18" s="36">
        <v>15.370018975332068</v>
      </c>
      <c r="S18" s="36">
        <v>12.291350531107739</v>
      </c>
    </row>
    <row r="19" spans="1:19" s="7" customFormat="1" ht="12" x14ac:dyDescent="0.2">
      <c r="A19" s="44" t="s">
        <v>136</v>
      </c>
      <c r="B19" s="60">
        <v>174</v>
      </c>
      <c r="C19" s="60">
        <v>326</v>
      </c>
      <c r="D19" s="60">
        <v>500</v>
      </c>
      <c r="E19" s="60">
        <v>160</v>
      </c>
      <c r="F19" s="60">
        <v>318</v>
      </c>
      <c r="G19" s="60">
        <v>478</v>
      </c>
      <c r="H19" s="60">
        <v>31</v>
      </c>
      <c r="I19" s="60">
        <v>79</v>
      </c>
      <c r="J19" s="60">
        <v>110</v>
      </c>
      <c r="K19" s="60">
        <v>28</v>
      </c>
      <c r="L19" s="60">
        <v>76</v>
      </c>
      <c r="M19" s="60">
        <v>104</v>
      </c>
      <c r="N19" s="59">
        <v>17.5</v>
      </c>
      <c r="O19" s="59">
        <v>23.89937106918239</v>
      </c>
      <c r="P19" s="59">
        <v>21.75732217573222</v>
      </c>
      <c r="Q19" s="36">
        <v>16.091954022988507</v>
      </c>
      <c r="R19" s="36">
        <v>23.312883435582819</v>
      </c>
      <c r="S19" s="36">
        <v>20.8</v>
      </c>
    </row>
    <row r="20" spans="1:19" ht="12" x14ac:dyDescent="0.2">
      <c r="A20" s="44" t="s">
        <v>91</v>
      </c>
      <c r="B20" s="60">
        <v>143</v>
      </c>
      <c r="C20" s="60">
        <v>245</v>
      </c>
      <c r="D20" s="60">
        <v>388</v>
      </c>
      <c r="E20" s="60">
        <v>134</v>
      </c>
      <c r="F20" s="60">
        <v>238</v>
      </c>
      <c r="G20" s="60">
        <v>372</v>
      </c>
      <c r="H20" s="60">
        <v>25</v>
      </c>
      <c r="I20" s="60">
        <v>85</v>
      </c>
      <c r="J20" s="60">
        <v>110</v>
      </c>
      <c r="K20" s="60">
        <v>24</v>
      </c>
      <c r="L20" s="60">
        <v>81</v>
      </c>
      <c r="M20" s="60">
        <v>105</v>
      </c>
      <c r="N20" s="59">
        <v>17.910447761194028</v>
      </c>
      <c r="O20" s="59">
        <v>34.033613445378151</v>
      </c>
      <c r="P20" s="59">
        <v>28.225806451612907</v>
      </c>
      <c r="Q20" s="36">
        <v>16.783216783216783</v>
      </c>
      <c r="R20" s="36">
        <v>33.061224489795919</v>
      </c>
      <c r="S20" s="36">
        <v>27.061855670103093</v>
      </c>
    </row>
    <row r="21" spans="1:19" ht="12" x14ac:dyDescent="0.2">
      <c r="A21" s="42" t="s">
        <v>33</v>
      </c>
      <c r="B21" s="43">
        <v>222</v>
      </c>
      <c r="C21" s="43">
        <v>249</v>
      </c>
      <c r="D21" s="43">
        <v>471</v>
      </c>
      <c r="E21" s="43">
        <v>199</v>
      </c>
      <c r="F21" s="43">
        <v>223</v>
      </c>
      <c r="G21" s="43">
        <v>422</v>
      </c>
      <c r="H21" s="43">
        <v>62</v>
      </c>
      <c r="I21" s="43">
        <v>104</v>
      </c>
      <c r="J21" s="43">
        <v>166</v>
      </c>
      <c r="K21" s="43">
        <v>61</v>
      </c>
      <c r="L21" s="43">
        <v>97</v>
      </c>
      <c r="M21" s="43">
        <v>158</v>
      </c>
      <c r="N21" s="35">
        <v>30.653266331658291</v>
      </c>
      <c r="O21" s="35">
        <v>43.497757847533627</v>
      </c>
      <c r="P21" s="35">
        <v>37.440758293838861</v>
      </c>
      <c r="Q21" s="35">
        <v>27.477477477477478</v>
      </c>
      <c r="R21" s="35">
        <v>38.955823293172692</v>
      </c>
      <c r="S21" s="35">
        <v>33.545647558386413</v>
      </c>
    </row>
    <row r="22" spans="1:19" ht="12" x14ac:dyDescent="0.2">
      <c r="A22" s="44" t="s">
        <v>135</v>
      </c>
      <c r="B22" s="60">
        <v>161</v>
      </c>
      <c r="C22" s="60">
        <v>129</v>
      </c>
      <c r="D22" s="60">
        <v>290</v>
      </c>
      <c r="E22" s="60">
        <v>144</v>
      </c>
      <c r="F22" s="60">
        <v>114</v>
      </c>
      <c r="G22" s="60">
        <v>258</v>
      </c>
      <c r="H22" s="60">
        <v>37</v>
      </c>
      <c r="I22" s="60">
        <v>46</v>
      </c>
      <c r="J22" s="60">
        <v>83</v>
      </c>
      <c r="K22" s="60">
        <v>36</v>
      </c>
      <c r="L22" s="60">
        <v>42</v>
      </c>
      <c r="M22" s="60">
        <v>78</v>
      </c>
      <c r="N22" s="59">
        <v>25</v>
      </c>
      <c r="O22" s="59">
        <v>36.84210526315789</v>
      </c>
      <c r="P22" s="59">
        <v>30.232558139534881</v>
      </c>
      <c r="Q22" s="36">
        <v>22.36024844720497</v>
      </c>
      <c r="R22" s="36">
        <v>32.558139534883722</v>
      </c>
      <c r="S22" s="36">
        <v>26.896551724137929</v>
      </c>
    </row>
    <row r="23" spans="1:19" ht="12" x14ac:dyDescent="0.2">
      <c r="A23" s="44" t="s">
        <v>195</v>
      </c>
      <c r="B23" s="60">
        <v>61</v>
      </c>
      <c r="C23" s="60">
        <v>120</v>
      </c>
      <c r="D23" s="60">
        <v>181</v>
      </c>
      <c r="E23" s="60">
        <v>55</v>
      </c>
      <c r="F23" s="60">
        <v>109</v>
      </c>
      <c r="G23" s="60">
        <v>164</v>
      </c>
      <c r="H23" s="60">
        <v>25</v>
      </c>
      <c r="I23" s="60">
        <v>58</v>
      </c>
      <c r="J23" s="60">
        <v>83</v>
      </c>
      <c r="K23" s="60">
        <v>25</v>
      </c>
      <c r="L23" s="60">
        <v>55</v>
      </c>
      <c r="M23" s="60">
        <v>80</v>
      </c>
      <c r="N23" s="59">
        <v>45.454545454545453</v>
      </c>
      <c r="O23" s="59">
        <v>50.458715596330272</v>
      </c>
      <c r="P23" s="59">
        <v>48.780487804878049</v>
      </c>
      <c r="Q23" s="36">
        <v>40.983606557377051</v>
      </c>
      <c r="R23" s="36">
        <v>45.833333333333329</v>
      </c>
      <c r="S23" s="36">
        <v>44.19889502762431</v>
      </c>
    </row>
    <row r="24" spans="1:19" ht="12" x14ac:dyDescent="0.2">
      <c r="A24" s="42" t="s">
        <v>32</v>
      </c>
      <c r="B24" s="43">
        <v>208</v>
      </c>
      <c r="C24" s="43">
        <v>259</v>
      </c>
      <c r="D24" s="43">
        <v>467</v>
      </c>
      <c r="E24" s="43">
        <v>198</v>
      </c>
      <c r="F24" s="43">
        <v>247</v>
      </c>
      <c r="G24" s="43">
        <v>445</v>
      </c>
      <c r="H24" s="43">
        <v>132</v>
      </c>
      <c r="I24" s="43">
        <v>165</v>
      </c>
      <c r="J24" s="43">
        <v>297</v>
      </c>
      <c r="K24" s="43">
        <v>115</v>
      </c>
      <c r="L24" s="43">
        <v>145</v>
      </c>
      <c r="M24" s="43">
        <v>260</v>
      </c>
      <c r="N24" s="35">
        <v>58.080808080808076</v>
      </c>
      <c r="O24" s="35">
        <v>58.704453441295549</v>
      </c>
      <c r="P24" s="35">
        <v>58.426966292134829</v>
      </c>
      <c r="Q24" s="35">
        <v>55.28846153846154</v>
      </c>
      <c r="R24" s="35">
        <v>55.984555984555982</v>
      </c>
      <c r="S24" s="35">
        <v>55.674518201284798</v>
      </c>
    </row>
    <row r="25" spans="1:19" ht="12" x14ac:dyDescent="0.2">
      <c r="A25" s="44" t="s">
        <v>173</v>
      </c>
      <c r="B25" s="60">
        <v>65</v>
      </c>
      <c r="C25" s="60">
        <v>105</v>
      </c>
      <c r="D25" s="60">
        <v>170</v>
      </c>
      <c r="E25" s="60">
        <v>60</v>
      </c>
      <c r="F25" s="60">
        <v>101</v>
      </c>
      <c r="G25" s="60">
        <v>161</v>
      </c>
      <c r="H25" s="60">
        <v>32</v>
      </c>
      <c r="I25" s="60">
        <v>59</v>
      </c>
      <c r="J25" s="60">
        <v>91</v>
      </c>
      <c r="K25" s="60">
        <v>30</v>
      </c>
      <c r="L25" s="60">
        <v>54</v>
      </c>
      <c r="M25" s="60">
        <v>84</v>
      </c>
      <c r="N25" s="59">
        <v>50</v>
      </c>
      <c r="O25" s="59">
        <v>53.46534653465347</v>
      </c>
      <c r="P25" s="59">
        <v>52.173913043478258</v>
      </c>
      <c r="Q25" s="36">
        <v>46.153846153846153</v>
      </c>
      <c r="R25" s="36">
        <v>51.428571428571423</v>
      </c>
      <c r="S25" s="36">
        <v>49.411764705882355</v>
      </c>
    </row>
    <row r="26" spans="1:19" ht="12" x14ac:dyDescent="0.2">
      <c r="A26" s="44" t="s">
        <v>214</v>
      </c>
      <c r="B26" s="60">
        <v>42</v>
      </c>
      <c r="C26" s="60">
        <v>113</v>
      </c>
      <c r="D26" s="60">
        <v>155</v>
      </c>
      <c r="E26" s="60">
        <v>41</v>
      </c>
      <c r="F26" s="60">
        <v>107</v>
      </c>
      <c r="G26" s="60">
        <v>148</v>
      </c>
      <c r="H26" s="60">
        <v>21</v>
      </c>
      <c r="I26" s="60">
        <v>71</v>
      </c>
      <c r="J26" s="60">
        <v>92</v>
      </c>
      <c r="K26" s="60">
        <v>18</v>
      </c>
      <c r="L26" s="60">
        <v>63</v>
      </c>
      <c r="M26" s="60">
        <v>81</v>
      </c>
      <c r="N26" s="59">
        <v>43.902439024390247</v>
      </c>
      <c r="O26" s="59">
        <v>58.878504672897193</v>
      </c>
      <c r="P26" s="59">
        <v>54.729729729729726</v>
      </c>
      <c r="Q26" s="36">
        <v>42.857142857142854</v>
      </c>
      <c r="R26" s="36">
        <v>55.752212389380531</v>
      </c>
      <c r="S26" s="36">
        <v>52.258064516129032</v>
      </c>
    </row>
    <row r="27" spans="1:19" s="7" customFormat="1" ht="12" x14ac:dyDescent="0.2">
      <c r="A27" s="44" t="s">
        <v>204</v>
      </c>
      <c r="B27" s="60">
        <v>64</v>
      </c>
      <c r="C27" s="60">
        <v>25</v>
      </c>
      <c r="D27" s="60">
        <v>89</v>
      </c>
      <c r="E27" s="60">
        <v>62</v>
      </c>
      <c r="F27" s="60">
        <v>24</v>
      </c>
      <c r="G27" s="60">
        <v>86</v>
      </c>
      <c r="H27" s="60">
        <v>44</v>
      </c>
      <c r="I27" s="60">
        <v>20</v>
      </c>
      <c r="J27" s="60">
        <v>64</v>
      </c>
      <c r="K27" s="60">
        <v>36</v>
      </c>
      <c r="L27" s="60">
        <v>17</v>
      </c>
      <c r="M27" s="60">
        <v>53</v>
      </c>
      <c r="N27" s="59">
        <v>58.064516129032263</v>
      </c>
      <c r="O27" s="59">
        <v>70.833333333333343</v>
      </c>
      <c r="P27" s="59">
        <v>61.627906976744185</v>
      </c>
      <c r="Q27" s="36">
        <v>56.25</v>
      </c>
      <c r="R27" s="36">
        <v>68</v>
      </c>
      <c r="S27" s="36">
        <v>59.550561797752813</v>
      </c>
    </row>
    <row r="28" spans="1:19" ht="12" x14ac:dyDescent="0.2">
      <c r="A28" s="44" t="s">
        <v>196</v>
      </c>
      <c r="B28" s="60">
        <v>37</v>
      </c>
      <c r="C28" s="60">
        <v>16</v>
      </c>
      <c r="D28" s="60">
        <v>53</v>
      </c>
      <c r="E28" s="60">
        <v>35</v>
      </c>
      <c r="F28" s="60">
        <v>15</v>
      </c>
      <c r="G28" s="60">
        <v>50</v>
      </c>
      <c r="H28" s="60">
        <v>35</v>
      </c>
      <c r="I28" s="60">
        <v>15</v>
      </c>
      <c r="J28" s="60">
        <v>50</v>
      </c>
      <c r="K28" s="60">
        <v>31</v>
      </c>
      <c r="L28" s="60">
        <v>11</v>
      </c>
      <c r="M28" s="60">
        <v>42</v>
      </c>
      <c r="N28" s="59">
        <v>88.571428571428569</v>
      </c>
      <c r="O28" s="59">
        <v>73.333333333333329</v>
      </c>
      <c r="P28" s="59">
        <v>84</v>
      </c>
      <c r="Q28" s="36">
        <v>83.78378378378379</v>
      </c>
      <c r="R28" s="36">
        <v>68.75</v>
      </c>
      <c r="S28" s="36">
        <v>79.245283018867923</v>
      </c>
    </row>
    <row r="29" spans="1:19" ht="12" x14ac:dyDescent="0.2">
      <c r="A29" s="42" t="s">
        <v>31</v>
      </c>
      <c r="B29" s="43">
        <v>403</v>
      </c>
      <c r="C29" s="43">
        <v>228</v>
      </c>
      <c r="D29" s="43">
        <v>631</v>
      </c>
      <c r="E29" s="43">
        <v>389</v>
      </c>
      <c r="F29" s="43">
        <v>218</v>
      </c>
      <c r="G29" s="43">
        <v>607</v>
      </c>
      <c r="H29" s="43">
        <v>197</v>
      </c>
      <c r="I29" s="43">
        <v>149</v>
      </c>
      <c r="J29" s="43">
        <v>346</v>
      </c>
      <c r="K29" s="43">
        <v>182</v>
      </c>
      <c r="L29" s="43">
        <v>138</v>
      </c>
      <c r="M29" s="43">
        <v>320</v>
      </c>
      <c r="N29" s="35">
        <v>46.786632390745503</v>
      </c>
      <c r="O29" s="35">
        <v>63.302752293577981</v>
      </c>
      <c r="P29" s="35">
        <v>52.718286655683691</v>
      </c>
      <c r="Q29" s="35">
        <v>45.161290322580641</v>
      </c>
      <c r="R29" s="35">
        <v>60.526315789473685</v>
      </c>
      <c r="S29" s="35">
        <v>50.713153724247228</v>
      </c>
    </row>
    <row r="30" spans="1:19" ht="12" x14ac:dyDescent="0.2">
      <c r="A30" s="44" t="s">
        <v>227</v>
      </c>
      <c r="B30" s="60">
        <v>88</v>
      </c>
      <c r="C30" s="60">
        <v>50</v>
      </c>
      <c r="D30" s="60">
        <v>138</v>
      </c>
      <c r="E30" s="60">
        <v>87</v>
      </c>
      <c r="F30" s="60">
        <v>49</v>
      </c>
      <c r="G30" s="60">
        <v>136</v>
      </c>
      <c r="H30" s="60">
        <v>66</v>
      </c>
      <c r="I30" s="60">
        <v>44</v>
      </c>
      <c r="J30" s="60">
        <v>110</v>
      </c>
      <c r="K30" s="60">
        <v>61</v>
      </c>
      <c r="L30" s="60">
        <v>41</v>
      </c>
      <c r="M30" s="60">
        <v>102</v>
      </c>
      <c r="N30" s="59">
        <v>70.114942528735639</v>
      </c>
      <c r="O30" s="59">
        <v>83.673469387755105</v>
      </c>
      <c r="P30" s="59">
        <v>75</v>
      </c>
      <c r="Q30" s="36">
        <v>69.318181818181827</v>
      </c>
      <c r="R30" s="36">
        <v>82</v>
      </c>
      <c r="S30" s="36">
        <v>73.91304347826086</v>
      </c>
    </row>
    <row r="31" spans="1:19" s="7" customFormat="1" ht="12" x14ac:dyDescent="0.2">
      <c r="A31" s="44" t="s">
        <v>228</v>
      </c>
      <c r="B31" s="60">
        <v>70</v>
      </c>
      <c r="C31" s="60">
        <v>54</v>
      </c>
      <c r="D31" s="60">
        <v>124</v>
      </c>
      <c r="E31" s="60">
        <v>69</v>
      </c>
      <c r="F31" s="60">
        <v>52</v>
      </c>
      <c r="G31" s="60">
        <v>121</v>
      </c>
      <c r="H31" s="60">
        <v>45</v>
      </c>
      <c r="I31" s="60">
        <v>40</v>
      </c>
      <c r="J31" s="60">
        <v>85</v>
      </c>
      <c r="K31" s="60">
        <v>40</v>
      </c>
      <c r="L31" s="60">
        <v>37</v>
      </c>
      <c r="M31" s="60">
        <v>77</v>
      </c>
      <c r="N31" s="59">
        <v>57.971014492753625</v>
      </c>
      <c r="O31" s="59">
        <v>71.15384615384616</v>
      </c>
      <c r="P31" s="59">
        <v>63.636363636363633</v>
      </c>
      <c r="Q31" s="36">
        <v>57.142857142857139</v>
      </c>
      <c r="R31" s="36">
        <v>68.518518518518519</v>
      </c>
      <c r="S31" s="36">
        <v>62.096774193548384</v>
      </c>
    </row>
    <row r="32" spans="1:19" ht="12" x14ac:dyDescent="0.2">
      <c r="A32" s="44" t="s">
        <v>229</v>
      </c>
      <c r="B32" s="60">
        <v>245</v>
      </c>
      <c r="C32" s="60">
        <v>124</v>
      </c>
      <c r="D32" s="60">
        <v>369</v>
      </c>
      <c r="E32" s="60">
        <v>233</v>
      </c>
      <c r="F32" s="60">
        <v>117</v>
      </c>
      <c r="G32" s="60">
        <v>350</v>
      </c>
      <c r="H32" s="60">
        <v>86</v>
      </c>
      <c r="I32" s="60">
        <v>65</v>
      </c>
      <c r="J32" s="60">
        <v>151</v>
      </c>
      <c r="K32" s="37">
        <v>81</v>
      </c>
      <c r="L32" s="37">
        <v>60</v>
      </c>
      <c r="M32" s="60">
        <v>141</v>
      </c>
      <c r="N32" s="59">
        <v>34.763948497854074</v>
      </c>
      <c r="O32" s="59">
        <v>51.282051282051277</v>
      </c>
      <c r="P32" s="59">
        <v>40.285714285714285</v>
      </c>
      <c r="Q32" s="36">
        <v>33.061224489795919</v>
      </c>
      <c r="R32" s="36">
        <v>48.387096774193552</v>
      </c>
      <c r="S32" s="36">
        <v>38.211382113821138</v>
      </c>
    </row>
    <row r="33" spans="1:19" ht="12" x14ac:dyDescent="0.2">
      <c r="A33" s="42" t="s">
        <v>30</v>
      </c>
      <c r="B33" s="43">
        <v>911</v>
      </c>
      <c r="C33" s="43">
        <v>1944</v>
      </c>
      <c r="D33" s="43">
        <v>2855</v>
      </c>
      <c r="E33" s="43">
        <v>877</v>
      </c>
      <c r="F33" s="43">
        <v>1890</v>
      </c>
      <c r="G33" s="43">
        <v>2767</v>
      </c>
      <c r="H33" s="43">
        <v>253</v>
      </c>
      <c r="I33" s="43">
        <v>543</v>
      </c>
      <c r="J33" s="43">
        <v>796</v>
      </c>
      <c r="K33" s="43">
        <v>243</v>
      </c>
      <c r="L33" s="43">
        <v>519</v>
      </c>
      <c r="M33" s="43">
        <v>762</v>
      </c>
      <c r="N33" s="35">
        <v>27.708095781071833</v>
      </c>
      <c r="O33" s="35">
        <v>27.460317460317462</v>
      </c>
      <c r="P33" s="35">
        <v>27.538850740874594</v>
      </c>
      <c r="Q33" s="35">
        <v>26.67398463227223</v>
      </c>
      <c r="R33" s="35">
        <v>26.697530864197532</v>
      </c>
      <c r="S33" s="35">
        <v>26.690017513134851</v>
      </c>
    </row>
    <row r="34" spans="1:19" ht="12" x14ac:dyDescent="0.2">
      <c r="A34" s="44" t="s">
        <v>230</v>
      </c>
      <c r="B34" s="60">
        <v>386</v>
      </c>
      <c r="C34" s="60">
        <v>106</v>
      </c>
      <c r="D34" s="60">
        <v>492</v>
      </c>
      <c r="E34" s="60">
        <v>366</v>
      </c>
      <c r="F34" s="60">
        <v>103</v>
      </c>
      <c r="G34" s="60">
        <v>469</v>
      </c>
      <c r="H34" s="60">
        <v>90</v>
      </c>
      <c r="I34" s="46">
        <v>30</v>
      </c>
      <c r="J34" s="60">
        <v>120</v>
      </c>
      <c r="K34" s="46">
        <v>84</v>
      </c>
      <c r="L34" s="46">
        <v>27</v>
      </c>
      <c r="M34" s="60">
        <v>111</v>
      </c>
      <c r="N34" s="59">
        <v>22.950819672131146</v>
      </c>
      <c r="O34" s="59">
        <v>26.21359223300971</v>
      </c>
      <c r="P34" s="59">
        <v>23.667377398720681</v>
      </c>
      <c r="Q34" s="36">
        <v>21.761658031088082</v>
      </c>
      <c r="R34" s="36">
        <v>25.471698113207548</v>
      </c>
      <c r="S34" s="36">
        <v>22.560975609756099</v>
      </c>
    </row>
    <row r="35" spans="1:19" ht="12" x14ac:dyDescent="0.2">
      <c r="A35" s="44" t="s">
        <v>205</v>
      </c>
      <c r="B35" s="60">
        <v>115</v>
      </c>
      <c r="C35" s="60">
        <v>504</v>
      </c>
      <c r="D35" s="60">
        <v>619</v>
      </c>
      <c r="E35" s="60">
        <v>108</v>
      </c>
      <c r="F35" s="60">
        <v>490</v>
      </c>
      <c r="G35" s="60">
        <v>598</v>
      </c>
      <c r="H35" s="60">
        <v>35</v>
      </c>
      <c r="I35" s="46">
        <v>95</v>
      </c>
      <c r="J35" s="60">
        <v>130</v>
      </c>
      <c r="K35" s="46">
        <v>34</v>
      </c>
      <c r="L35" s="46">
        <v>88</v>
      </c>
      <c r="M35" s="60">
        <v>122</v>
      </c>
      <c r="N35" s="59">
        <v>31.481481481481481</v>
      </c>
      <c r="O35" s="59">
        <v>17.959183673469386</v>
      </c>
      <c r="P35" s="59">
        <v>20.401337792642142</v>
      </c>
      <c r="Q35" s="36">
        <v>29.565217391304348</v>
      </c>
      <c r="R35" s="36">
        <v>17.460317460317459</v>
      </c>
      <c r="S35" s="36">
        <v>19.709208400646201</v>
      </c>
    </row>
    <row r="36" spans="1:19" s="7" customFormat="1" ht="12" x14ac:dyDescent="0.2">
      <c r="A36" s="44" t="s">
        <v>174</v>
      </c>
      <c r="B36" s="60">
        <v>371</v>
      </c>
      <c r="C36" s="60">
        <v>1128</v>
      </c>
      <c r="D36" s="60">
        <v>1499</v>
      </c>
      <c r="E36" s="60">
        <v>364</v>
      </c>
      <c r="F36" s="60">
        <v>1098</v>
      </c>
      <c r="G36" s="60">
        <v>1462</v>
      </c>
      <c r="H36" s="60">
        <v>111</v>
      </c>
      <c r="I36" s="60">
        <v>309</v>
      </c>
      <c r="J36" s="60">
        <v>420</v>
      </c>
      <c r="K36" s="60">
        <v>109</v>
      </c>
      <c r="L36" s="60">
        <v>301</v>
      </c>
      <c r="M36" s="60">
        <v>410</v>
      </c>
      <c r="N36" s="59">
        <v>29.945054945054945</v>
      </c>
      <c r="O36" s="59">
        <v>27.413479052823313</v>
      </c>
      <c r="P36" s="59">
        <v>28.043775649794799</v>
      </c>
      <c r="Q36" s="36">
        <v>29.380053908355798</v>
      </c>
      <c r="R36" s="36">
        <v>26.684397163120565</v>
      </c>
      <c r="S36" s="36">
        <v>27.351567711807874</v>
      </c>
    </row>
    <row r="37" spans="1:19" s="7" customFormat="1" ht="12" x14ac:dyDescent="0.2">
      <c r="A37" s="44" t="s">
        <v>175</v>
      </c>
      <c r="B37" s="60">
        <v>39</v>
      </c>
      <c r="C37" s="60">
        <v>206</v>
      </c>
      <c r="D37" s="60">
        <v>245</v>
      </c>
      <c r="E37" s="60">
        <v>39</v>
      </c>
      <c r="F37" s="60">
        <v>199</v>
      </c>
      <c r="G37" s="60">
        <v>238</v>
      </c>
      <c r="H37" s="60">
        <v>17</v>
      </c>
      <c r="I37" s="60">
        <v>109</v>
      </c>
      <c r="J37" s="60">
        <v>126</v>
      </c>
      <c r="K37" s="60">
        <v>16</v>
      </c>
      <c r="L37" s="60">
        <v>103</v>
      </c>
      <c r="M37" s="60">
        <v>119</v>
      </c>
      <c r="N37" s="59">
        <v>41.025641025641022</v>
      </c>
      <c r="O37" s="59">
        <v>51.758793969849251</v>
      </c>
      <c r="P37" s="59">
        <v>50</v>
      </c>
      <c r="Q37" s="36">
        <v>41.025641025641022</v>
      </c>
      <c r="R37" s="36">
        <v>50</v>
      </c>
      <c r="S37" s="36">
        <v>48.571428571428569</v>
      </c>
    </row>
    <row r="38" spans="1:19" ht="12" x14ac:dyDescent="0.2">
      <c r="A38" s="42" t="s">
        <v>29</v>
      </c>
      <c r="B38" s="43">
        <v>274</v>
      </c>
      <c r="C38" s="43">
        <v>327</v>
      </c>
      <c r="D38" s="43">
        <v>601</v>
      </c>
      <c r="E38" s="43">
        <v>265</v>
      </c>
      <c r="F38" s="43">
        <v>317</v>
      </c>
      <c r="G38" s="43">
        <v>582</v>
      </c>
      <c r="H38" s="43">
        <v>152</v>
      </c>
      <c r="I38" s="43">
        <v>197</v>
      </c>
      <c r="J38" s="43">
        <v>349</v>
      </c>
      <c r="K38" s="43">
        <v>142</v>
      </c>
      <c r="L38" s="43">
        <v>181</v>
      </c>
      <c r="M38" s="43">
        <v>323</v>
      </c>
      <c r="N38" s="35">
        <v>53.584905660377359</v>
      </c>
      <c r="O38" s="35">
        <v>57.097791798107252</v>
      </c>
      <c r="P38" s="35">
        <v>55.498281786941583</v>
      </c>
      <c r="Q38" s="35">
        <v>51.824817518248182</v>
      </c>
      <c r="R38" s="35">
        <v>55.35168195718655</v>
      </c>
      <c r="S38" s="35">
        <v>53.743760399334441</v>
      </c>
    </row>
    <row r="39" spans="1:19" ht="12" x14ac:dyDescent="0.2">
      <c r="A39" s="44" t="s">
        <v>176</v>
      </c>
      <c r="B39" s="60">
        <v>127</v>
      </c>
      <c r="C39" s="60">
        <v>129</v>
      </c>
      <c r="D39" s="60">
        <v>256</v>
      </c>
      <c r="E39" s="60">
        <v>123</v>
      </c>
      <c r="F39" s="60">
        <v>127</v>
      </c>
      <c r="G39" s="60">
        <v>250</v>
      </c>
      <c r="H39" s="46">
        <v>65</v>
      </c>
      <c r="I39" s="46">
        <v>78</v>
      </c>
      <c r="J39" s="60">
        <v>143</v>
      </c>
      <c r="K39" s="46">
        <v>62</v>
      </c>
      <c r="L39" s="60">
        <v>72</v>
      </c>
      <c r="M39" s="60">
        <v>134</v>
      </c>
      <c r="N39" s="59">
        <v>50.40650406504065</v>
      </c>
      <c r="O39" s="59">
        <v>56.69291338582677</v>
      </c>
      <c r="P39" s="59">
        <v>53.6</v>
      </c>
      <c r="Q39" s="36">
        <v>48.818897637795274</v>
      </c>
      <c r="R39" s="36">
        <v>55.813953488372093</v>
      </c>
      <c r="S39" s="36">
        <v>52.34375</v>
      </c>
    </row>
    <row r="40" spans="1:19" s="7" customFormat="1" ht="12" x14ac:dyDescent="0.2">
      <c r="A40" s="44" t="s">
        <v>177</v>
      </c>
      <c r="B40" s="60">
        <v>109</v>
      </c>
      <c r="C40" s="60">
        <v>151</v>
      </c>
      <c r="D40" s="60">
        <v>260</v>
      </c>
      <c r="E40" s="60">
        <v>105</v>
      </c>
      <c r="F40" s="60">
        <v>146</v>
      </c>
      <c r="G40" s="60">
        <v>251</v>
      </c>
      <c r="H40" s="60">
        <v>53</v>
      </c>
      <c r="I40" s="60">
        <v>77</v>
      </c>
      <c r="J40" s="60">
        <v>130</v>
      </c>
      <c r="K40" s="60">
        <v>51</v>
      </c>
      <c r="L40" s="60">
        <v>72</v>
      </c>
      <c r="M40" s="60">
        <v>123</v>
      </c>
      <c r="N40" s="59">
        <v>48.571428571428569</v>
      </c>
      <c r="O40" s="59">
        <v>49.315068493150683</v>
      </c>
      <c r="P40" s="59">
        <v>49.003984063745023</v>
      </c>
      <c r="Q40" s="36">
        <v>46.788990825688074</v>
      </c>
      <c r="R40" s="36">
        <v>47.682119205298015</v>
      </c>
      <c r="S40" s="36">
        <v>47.307692307692307</v>
      </c>
    </row>
    <row r="41" spans="1:19" s="7" customFormat="1" ht="12" x14ac:dyDescent="0.2">
      <c r="A41" s="44" t="s">
        <v>178</v>
      </c>
      <c r="B41" s="60">
        <v>20</v>
      </c>
      <c r="C41" s="60">
        <v>28</v>
      </c>
      <c r="D41" s="60">
        <v>48</v>
      </c>
      <c r="E41" s="60">
        <v>19</v>
      </c>
      <c r="F41" s="60">
        <v>25</v>
      </c>
      <c r="G41" s="60">
        <v>44</v>
      </c>
      <c r="H41" s="60">
        <v>19</v>
      </c>
      <c r="I41" s="60">
        <v>25</v>
      </c>
      <c r="J41" s="60">
        <v>44</v>
      </c>
      <c r="K41" s="60">
        <v>16</v>
      </c>
      <c r="L41" s="60">
        <v>24</v>
      </c>
      <c r="M41" s="60">
        <v>40</v>
      </c>
      <c r="N41" s="59">
        <v>84.210526315789465</v>
      </c>
      <c r="O41" s="59">
        <v>96</v>
      </c>
      <c r="P41" s="59">
        <v>90.909090909090907</v>
      </c>
      <c r="Q41" s="36">
        <v>80</v>
      </c>
      <c r="R41" s="36">
        <v>85.714285714285708</v>
      </c>
      <c r="S41" s="36">
        <v>83.333333333333343</v>
      </c>
    </row>
    <row r="42" spans="1:19" ht="12" x14ac:dyDescent="0.2">
      <c r="A42" s="44" t="s">
        <v>179</v>
      </c>
      <c r="B42" s="60">
        <v>18</v>
      </c>
      <c r="C42" s="60">
        <v>19</v>
      </c>
      <c r="D42" s="60">
        <v>37</v>
      </c>
      <c r="E42" s="60">
        <v>18</v>
      </c>
      <c r="F42" s="60">
        <v>19</v>
      </c>
      <c r="G42" s="60">
        <v>37</v>
      </c>
      <c r="H42" s="60">
        <v>15</v>
      </c>
      <c r="I42" s="60">
        <v>17</v>
      </c>
      <c r="J42" s="60">
        <v>32</v>
      </c>
      <c r="K42" s="60">
        <v>13</v>
      </c>
      <c r="L42" s="60">
        <v>13</v>
      </c>
      <c r="M42" s="60">
        <v>26</v>
      </c>
      <c r="N42" s="59">
        <v>72.222222222222214</v>
      </c>
      <c r="O42" s="59">
        <v>68.421052631578945</v>
      </c>
      <c r="P42" s="59">
        <v>70.270270270270274</v>
      </c>
      <c r="Q42" s="36">
        <v>72.222222222222214</v>
      </c>
      <c r="R42" s="36">
        <v>68.421052631578945</v>
      </c>
      <c r="S42" s="36">
        <v>70.270270270270274</v>
      </c>
    </row>
    <row r="43" spans="1:19" ht="12" x14ac:dyDescent="0.2">
      <c r="A43" s="42" t="s">
        <v>28</v>
      </c>
      <c r="B43" s="43">
        <v>1196</v>
      </c>
      <c r="C43" s="43">
        <v>1303</v>
      </c>
      <c r="D43" s="43">
        <v>2499</v>
      </c>
      <c r="E43" s="43">
        <v>1141</v>
      </c>
      <c r="F43" s="43">
        <v>1262</v>
      </c>
      <c r="G43" s="43">
        <v>2403</v>
      </c>
      <c r="H43" s="43">
        <v>774</v>
      </c>
      <c r="I43" s="43">
        <v>952</v>
      </c>
      <c r="J43" s="43">
        <v>1726</v>
      </c>
      <c r="K43" s="43">
        <v>718</v>
      </c>
      <c r="L43" s="43">
        <v>881</v>
      </c>
      <c r="M43" s="43">
        <v>1599</v>
      </c>
      <c r="N43" s="35">
        <v>62.927256792287466</v>
      </c>
      <c r="O43" s="35">
        <v>69.809825673534078</v>
      </c>
      <c r="P43" s="35">
        <v>66.541822721597995</v>
      </c>
      <c r="Q43" s="35">
        <v>60.033444816053517</v>
      </c>
      <c r="R43" s="35">
        <v>67.613200306983885</v>
      </c>
      <c r="S43" s="35">
        <v>63.985594237695075</v>
      </c>
    </row>
    <row r="44" spans="1:19" ht="12" x14ac:dyDescent="0.2">
      <c r="A44" s="44" t="s">
        <v>180</v>
      </c>
      <c r="B44" s="60">
        <v>321</v>
      </c>
      <c r="C44" s="60">
        <v>345</v>
      </c>
      <c r="D44" s="60">
        <v>666</v>
      </c>
      <c r="E44" s="60">
        <v>310</v>
      </c>
      <c r="F44" s="60">
        <v>340</v>
      </c>
      <c r="G44" s="60">
        <v>650</v>
      </c>
      <c r="H44" s="60">
        <v>205</v>
      </c>
      <c r="I44" s="60">
        <v>259</v>
      </c>
      <c r="J44" s="60">
        <v>464</v>
      </c>
      <c r="K44" s="60">
        <v>192</v>
      </c>
      <c r="L44" s="60">
        <v>243</v>
      </c>
      <c r="M44" s="60">
        <v>435</v>
      </c>
      <c r="N44" s="59">
        <v>61.935483870967744</v>
      </c>
      <c r="O44" s="59">
        <v>71.470588235294116</v>
      </c>
      <c r="P44" s="59">
        <v>66.92307692307692</v>
      </c>
      <c r="Q44" s="36">
        <v>59.813084112149525</v>
      </c>
      <c r="R44" s="36">
        <v>70.434782608695656</v>
      </c>
      <c r="S44" s="36">
        <v>65.315315315315317</v>
      </c>
    </row>
    <row r="45" spans="1:19" s="34" customFormat="1" ht="12" x14ac:dyDescent="0.2">
      <c r="A45" s="47" t="s">
        <v>126</v>
      </c>
      <c r="B45" s="60">
        <v>104</v>
      </c>
      <c r="C45" s="46">
        <v>125</v>
      </c>
      <c r="D45" s="60">
        <v>229</v>
      </c>
      <c r="E45" s="46">
        <v>82</v>
      </c>
      <c r="F45" s="46">
        <v>109</v>
      </c>
      <c r="G45" s="60">
        <v>191</v>
      </c>
      <c r="H45" s="46">
        <v>82</v>
      </c>
      <c r="I45" s="46">
        <v>109</v>
      </c>
      <c r="J45" s="60">
        <v>191</v>
      </c>
      <c r="K45" s="46">
        <v>63</v>
      </c>
      <c r="L45" s="46">
        <v>87</v>
      </c>
      <c r="M45" s="60">
        <v>150</v>
      </c>
      <c r="N45" s="48">
        <v>76.829268292682926</v>
      </c>
      <c r="O45" s="48">
        <v>79.816513761467888</v>
      </c>
      <c r="P45" s="48">
        <v>78.534031413612567</v>
      </c>
      <c r="Q45" s="45">
        <v>60.576923076923073</v>
      </c>
      <c r="R45" s="45">
        <v>69.599999999999994</v>
      </c>
      <c r="S45" s="45">
        <v>65.502183406113531</v>
      </c>
    </row>
    <row r="46" spans="1:19" s="7" customFormat="1" ht="12" x14ac:dyDescent="0.2">
      <c r="A46" s="44" t="s">
        <v>181</v>
      </c>
      <c r="B46" s="60">
        <v>402</v>
      </c>
      <c r="C46" s="60">
        <v>434</v>
      </c>
      <c r="D46" s="60">
        <v>836</v>
      </c>
      <c r="E46" s="60">
        <v>393</v>
      </c>
      <c r="F46" s="60">
        <v>424</v>
      </c>
      <c r="G46" s="60">
        <v>817</v>
      </c>
      <c r="H46" s="60">
        <v>209</v>
      </c>
      <c r="I46" s="60">
        <v>263</v>
      </c>
      <c r="J46" s="60">
        <v>472</v>
      </c>
      <c r="K46" s="60">
        <v>203</v>
      </c>
      <c r="L46" s="60">
        <v>255</v>
      </c>
      <c r="M46" s="60">
        <v>458</v>
      </c>
      <c r="N46" s="59">
        <v>51.653944020356235</v>
      </c>
      <c r="O46" s="59">
        <v>60.141509433962256</v>
      </c>
      <c r="P46" s="59">
        <v>56.058751529987759</v>
      </c>
      <c r="Q46" s="36">
        <v>50.49751243781094</v>
      </c>
      <c r="R46" s="36">
        <v>58.755760368663587</v>
      </c>
      <c r="S46" s="36">
        <v>54.784688995215312</v>
      </c>
    </row>
    <row r="47" spans="1:19" ht="12" x14ac:dyDescent="0.2">
      <c r="A47" s="49" t="s">
        <v>182</v>
      </c>
      <c r="B47" s="60">
        <v>148</v>
      </c>
      <c r="C47" s="60">
        <v>106</v>
      </c>
      <c r="D47" s="60">
        <v>254</v>
      </c>
      <c r="E47" s="60">
        <v>144</v>
      </c>
      <c r="F47" s="60">
        <v>105</v>
      </c>
      <c r="G47" s="60">
        <v>249</v>
      </c>
      <c r="H47" s="60">
        <v>139</v>
      </c>
      <c r="I47" s="60">
        <v>105</v>
      </c>
      <c r="J47" s="60">
        <v>244</v>
      </c>
      <c r="K47" s="60">
        <v>130</v>
      </c>
      <c r="L47" s="60">
        <v>100</v>
      </c>
      <c r="M47" s="60">
        <v>230</v>
      </c>
      <c r="N47" s="59">
        <v>90.277777777777786</v>
      </c>
      <c r="O47" s="59">
        <v>95.238095238095227</v>
      </c>
      <c r="P47" s="59">
        <v>92.369477911646598</v>
      </c>
      <c r="Q47" s="36">
        <v>87.837837837837839</v>
      </c>
      <c r="R47" s="36">
        <v>94.339622641509436</v>
      </c>
      <c r="S47" s="36">
        <v>90.551181102362193</v>
      </c>
    </row>
    <row r="48" spans="1:19" s="34" customFormat="1" ht="12" x14ac:dyDescent="0.2">
      <c r="A48" s="47" t="s">
        <v>98</v>
      </c>
      <c r="B48" s="60">
        <v>33</v>
      </c>
      <c r="C48" s="46">
        <v>27</v>
      </c>
      <c r="D48" s="60">
        <v>60</v>
      </c>
      <c r="E48" s="46">
        <v>30</v>
      </c>
      <c r="F48" s="46">
        <v>25</v>
      </c>
      <c r="G48" s="60">
        <v>55</v>
      </c>
      <c r="H48" s="46">
        <v>30</v>
      </c>
      <c r="I48" s="46">
        <v>25</v>
      </c>
      <c r="J48" s="60">
        <v>55</v>
      </c>
      <c r="K48" s="46">
        <v>25</v>
      </c>
      <c r="L48" s="46">
        <v>17</v>
      </c>
      <c r="M48" s="60">
        <v>42</v>
      </c>
      <c r="N48" s="48">
        <v>83.333333333333343</v>
      </c>
      <c r="O48" s="48">
        <v>68</v>
      </c>
      <c r="P48" s="48">
        <v>76.363636363636374</v>
      </c>
      <c r="Q48" s="45">
        <v>75.757575757575751</v>
      </c>
      <c r="R48" s="45">
        <v>62.962962962962962</v>
      </c>
      <c r="S48" s="45">
        <v>70</v>
      </c>
    </row>
    <row r="49" spans="1:19" ht="12" x14ac:dyDescent="0.2">
      <c r="A49" s="49" t="s">
        <v>183</v>
      </c>
      <c r="B49" s="60">
        <v>188</v>
      </c>
      <c r="C49" s="60">
        <v>266</v>
      </c>
      <c r="D49" s="60">
        <v>454</v>
      </c>
      <c r="E49" s="60">
        <v>182</v>
      </c>
      <c r="F49" s="60">
        <v>259</v>
      </c>
      <c r="G49" s="60">
        <v>441</v>
      </c>
      <c r="H49" s="60">
        <v>109</v>
      </c>
      <c r="I49" s="60">
        <v>191</v>
      </c>
      <c r="J49" s="60">
        <v>300</v>
      </c>
      <c r="K49" s="60">
        <v>105</v>
      </c>
      <c r="L49" s="60">
        <v>179</v>
      </c>
      <c r="M49" s="60">
        <v>284</v>
      </c>
      <c r="N49" s="59">
        <v>57.692307692307686</v>
      </c>
      <c r="O49" s="59">
        <v>69.111969111969103</v>
      </c>
      <c r="P49" s="59">
        <v>64.399092970521536</v>
      </c>
      <c r="Q49" s="36">
        <v>55.851063829787229</v>
      </c>
      <c r="R49" s="36">
        <v>67.293233082706777</v>
      </c>
      <c r="S49" s="36">
        <v>62.555066079295152</v>
      </c>
    </row>
    <row r="50" spans="1:19" s="7" customFormat="1" ht="12" x14ac:dyDescent="0.2">
      <c r="A50" s="42" t="s">
        <v>27</v>
      </c>
      <c r="B50" s="43">
        <v>857</v>
      </c>
      <c r="C50" s="43">
        <v>1343</v>
      </c>
      <c r="D50" s="43">
        <v>2200</v>
      </c>
      <c r="E50" s="43">
        <v>832</v>
      </c>
      <c r="F50" s="43">
        <v>1323</v>
      </c>
      <c r="G50" s="43">
        <v>2155</v>
      </c>
      <c r="H50" s="43">
        <v>255</v>
      </c>
      <c r="I50" s="43">
        <v>417</v>
      </c>
      <c r="J50" s="43">
        <v>672</v>
      </c>
      <c r="K50" s="43">
        <v>241</v>
      </c>
      <c r="L50" s="43">
        <v>400</v>
      </c>
      <c r="M50" s="43">
        <v>641</v>
      </c>
      <c r="N50" s="35">
        <v>28.966346153846157</v>
      </c>
      <c r="O50" s="35">
        <v>30.234315948601665</v>
      </c>
      <c r="P50" s="35">
        <v>29.744779582366586</v>
      </c>
      <c r="Q50" s="35">
        <v>28.121353558926486</v>
      </c>
      <c r="R50" s="35">
        <v>29.784065524944154</v>
      </c>
      <c r="S50" s="35">
        <v>29.136363636363637</v>
      </c>
    </row>
    <row r="51" spans="1:19" ht="12" x14ac:dyDescent="0.2">
      <c r="A51" s="44" t="s">
        <v>83</v>
      </c>
      <c r="B51" s="60">
        <v>807</v>
      </c>
      <c r="C51" s="60">
        <v>1264</v>
      </c>
      <c r="D51" s="60">
        <v>2071</v>
      </c>
      <c r="E51" s="60">
        <v>784</v>
      </c>
      <c r="F51" s="60">
        <v>1244</v>
      </c>
      <c r="G51" s="60">
        <v>2028</v>
      </c>
      <c r="H51" s="60">
        <v>232</v>
      </c>
      <c r="I51" s="60">
        <v>383</v>
      </c>
      <c r="J51" s="60">
        <v>615</v>
      </c>
      <c r="K51" s="60">
        <v>220</v>
      </c>
      <c r="L51" s="60">
        <v>368</v>
      </c>
      <c r="M51" s="60">
        <v>588</v>
      </c>
      <c r="N51" s="59">
        <v>28.061224489795915</v>
      </c>
      <c r="O51" s="59">
        <v>29.581993569131832</v>
      </c>
      <c r="P51" s="59">
        <v>28.994082840236686</v>
      </c>
      <c r="Q51" s="36">
        <v>27.261462205700127</v>
      </c>
      <c r="R51" s="36">
        <v>29.11392405063291</v>
      </c>
      <c r="S51" s="36">
        <v>28.392081120231772</v>
      </c>
    </row>
    <row r="52" spans="1:19" ht="12" x14ac:dyDescent="0.2">
      <c r="A52" s="44" t="s">
        <v>170</v>
      </c>
      <c r="B52" s="60">
        <v>50</v>
      </c>
      <c r="C52" s="60">
        <v>79</v>
      </c>
      <c r="D52" s="60">
        <v>129</v>
      </c>
      <c r="E52" s="60">
        <v>48</v>
      </c>
      <c r="F52" s="60">
        <v>79</v>
      </c>
      <c r="G52" s="60">
        <v>127</v>
      </c>
      <c r="H52" s="60">
        <v>23</v>
      </c>
      <c r="I52" s="60">
        <v>34</v>
      </c>
      <c r="J52" s="60">
        <v>57</v>
      </c>
      <c r="K52" s="60">
        <v>21</v>
      </c>
      <c r="L52" s="60">
        <v>32</v>
      </c>
      <c r="M52" s="60">
        <v>53</v>
      </c>
      <c r="N52" s="59">
        <v>43.75</v>
      </c>
      <c r="O52" s="59">
        <v>40.506329113924053</v>
      </c>
      <c r="P52" s="59">
        <v>41.732283464566926</v>
      </c>
      <c r="Q52" s="36">
        <v>42</v>
      </c>
      <c r="R52" s="36">
        <v>40.506329113924053</v>
      </c>
      <c r="S52" s="36">
        <v>41.085271317829459</v>
      </c>
    </row>
    <row r="53" spans="1:19" ht="12" x14ac:dyDescent="0.2">
      <c r="A53" s="42" t="s">
        <v>26</v>
      </c>
      <c r="B53" s="43">
        <v>792</v>
      </c>
      <c r="C53" s="43">
        <v>927</v>
      </c>
      <c r="D53" s="43">
        <v>1719</v>
      </c>
      <c r="E53" s="43">
        <v>746</v>
      </c>
      <c r="F53" s="43">
        <v>876</v>
      </c>
      <c r="G53" s="43">
        <v>1622</v>
      </c>
      <c r="H53" s="43">
        <v>234</v>
      </c>
      <c r="I53" s="43">
        <v>269</v>
      </c>
      <c r="J53" s="43">
        <v>503</v>
      </c>
      <c r="K53" s="43">
        <v>226</v>
      </c>
      <c r="L53" s="43">
        <v>263</v>
      </c>
      <c r="M53" s="43">
        <v>489</v>
      </c>
      <c r="N53" s="35">
        <v>30.294906166219839</v>
      </c>
      <c r="O53" s="35">
        <v>30.022831050228309</v>
      </c>
      <c r="P53" s="35">
        <v>30.147965474722564</v>
      </c>
      <c r="Q53" s="35">
        <v>28.535353535353536</v>
      </c>
      <c r="R53" s="35">
        <v>28.371089536138079</v>
      </c>
      <c r="S53" s="35">
        <v>28.446771378708551</v>
      </c>
    </row>
    <row r="54" spans="1:19" ht="12" x14ac:dyDescent="0.2">
      <c r="A54" s="44" t="s">
        <v>197</v>
      </c>
      <c r="B54" s="60">
        <v>183</v>
      </c>
      <c r="C54" s="60">
        <v>158</v>
      </c>
      <c r="D54" s="60">
        <v>341</v>
      </c>
      <c r="E54" s="60">
        <v>176</v>
      </c>
      <c r="F54" s="60">
        <v>155</v>
      </c>
      <c r="G54" s="60">
        <v>331</v>
      </c>
      <c r="H54" s="60">
        <v>72</v>
      </c>
      <c r="I54" s="60">
        <v>59</v>
      </c>
      <c r="J54" s="60">
        <v>131</v>
      </c>
      <c r="K54" s="60">
        <v>70</v>
      </c>
      <c r="L54" s="60">
        <v>59</v>
      </c>
      <c r="M54" s="60">
        <v>129</v>
      </c>
      <c r="N54" s="59">
        <v>39.772727272727273</v>
      </c>
      <c r="O54" s="59">
        <v>38.064516129032256</v>
      </c>
      <c r="P54" s="59">
        <v>38.972809667673715</v>
      </c>
      <c r="Q54" s="36">
        <v>38.251366120218577</v>
      </c>
      <c r="R54" s="36">
        <v>37.341772151898731</v>
      </c>
      <c r="S54" s="36">
        <v>37.829912023460409</v>
      </c>
    </row>
    <row r="55" spans="1:19" s="7" customFormat="1" ht="12" x14ac:dyDescent="0.2">
      <c r="A55" s="44" t="s">
        <v>198</v>
      </c>
      <c r="B55" s="60">
        <v>172</v>
      </c>
      <c r="C55" s="60">
        <v>93</v>
      </c>
      <c r="D55" s="60">
        <v>265</v>
      </c>
      <c r="E55" s="60">
        <v>161</v>
      </c>
      <c r="F55" s="60">
        <v>84</v>
      </c>
      <c r="G55" s="60">
        <v>245</v>
      </c>
      <c r="H55" s="60">
        <v>74</v>
      </c>
      <c r="I55" s="60">
        <v>46</v>
      </c>
      <c r="J55" s="60">
        <v>120</v>
      </c>
      <c r="K55" s="60">
        <v>71</v>
      </c>
      <c r="L55" s="60">
        <v>44</v>
      </c>
      <c r="M55" s="60">
        <v>115</v>
      </c>
      <c r="N55" s="59">
        <v>44.099378881987576</v>
      </c>
      <c r="O55" s="59">
        <v>52.380952380952387</v>
      </c>
      <c r="P55" s="59">
        <v>46.938775510204081</v>
      </c>
      <c r="Q55" s="36">
        <v>41.279069767441861</v>
      </c>
      <c r="R55" s="36">
        <v>47.311827956989248</v>
      </c>
      <c r="S55" s="36">
        <v>43.39622641509434</v>
      </c>
    </row>
    <row r="56" spans="1:19" ht="12" x14ac:dyDescent="0.2">
      <c r="A56" s="49" t="s">
        <v>190</v>
      </c>
      <c r="B56" s="60">
        <v>307</v>
      </c>
      <c r="C56" s="60">
        <v>470</v>
      </c>
      <c r="D56" s="60">
        <v>777</v>
      </c>
      <c r="E56" s="60">
        <v>293</v>
      </c>
      <c r="F56" s="60">
        <v>447</v>
      </c>
      <c r="G56" s="60">
        <v>740</v>
      </c>
      <c r="H56" s="60">
        <v>32</v>
      </c>
      <c r="I56" s="60">
        <v>58</v>
      </c>
      <c r="J56" s="60">
        <v>90</v>
      </c>
      <c r="K56" s="60">
        <v>31</v>
      </c>
      <c r="L56" s="60">
        <v>58</v>
      </c>
      <c r="M56" s="60">
        <v>89</v>
      </c>
      <c r="N56" s="59">
        <v>10.580204778156997</v>
      </c>
      <c r="O56" s="59">
        <v>12.975391498881431</v>
      </c>
      <c r="P56" s="59">
        <v>12.027027027027028</v>
      </c>
      <c r="Q56" s="36">
        <v>10.097719869706841</v>
      </c>
      <c r="R56" s="36">
        <v>12.340425531914894</v>
      </c>
      <c r="S56" s="36">
        <v>11.454311454311455</v>
      </c>
    </row>
    <row r="57" spans="1:19" ht="12" x14ac:dyDescent="0.2">
      <c r="A57" s="44" t="s">
        <v>199</v>
      </c>
      <c r="B57" s="60">
        <v>78</v>
      </c>
      <c r="C57" s="60">
        <v>155</v>
      </c>
      <c r="D57" s="60">
        <v>233</v>
      </c>
      <c r="E57" s="60">
        <v>74</v>
      </c>
      <c r="F57" s="60">
        <v>149</v>
      </c>
      <c r="G57" s="60">
        <v>223</v>
      </c>
      <c r="H57" s="60">
        <v>37</v>
      </c>
      <c r="I57" s="60">
        <v>83</v>
      </c>
      <c r="J57" s="60">
        <v>120</v>
      </c>
      <c r="K57" s="60">
        <v>36</v>
      </c>
      <c r="L57" s="60">
        <v>81</v>
      </c>
      <c r="M57" s="60">
        <v>117</v>
      </c>
      <c r="N57" s="59">
        <v>48.648648648648653</v>
      </c>
      <c r="O57" s="59">
        <v>54.36241610738255</v>
      </c>
      <c r="P57" s="59">
        <v>52.46636771300448</v>
      </c>
      <c r="Q57" s="36">
        <v>46.153846153846153</v>
      </c>
      <c r="R57" s="36">
        <v>52.258064516129032</v>
      </c>
      <c r="S57" s="36">
        <v>50.214592274678118</v>
      </c>
    </row>
    <row r="58" spans="1:19" s="34" customFormat="1" ht="12" x14ac:dyDescent="0.2">
      <c r="A58" s="50" t="s">
        <v>123</v>
      </c>
      <c r="B58" s="46">
        <v>52</v>
      </c>
      <c r="C58" s="46">
        <v>51</v>
      </c>
      <c r="D58" s="60">
        <v>103</v>
      </c>
      <c r="E58" s="46">
        <v>42</v>
      </c>
      <c r="F58" s="46">
        <v>41</v>
      </c>
      <c r="G58" s="60">
        <v>83</v>
      </c>
      <c r="H58" s="46">
        <v>19</v>
      </c>
      <c r="I58" s="46">
        <v>23</v>
      </c>
      <c r="J58" s="60">
        <v>42</v>
      </c>
      <c r="K58" s="46">
        <v>18</v>
      </c>
      <c r="L58" s="46">
        <v>21</v>
      </c>
      <c r="M58" s="60">
        <v>39</v>
      </c>
      <c r="N58" s="48">
        <v>42.857142857142854</v>
      </c>
      <c r="O58" s="48">
        <v>51.219512195121951</v>
      </c>
      <c r="P58" s="48">
        <v>46.987951807228917</v>
      </c>
      <c r="Q58" s="45">
        <v>34.615384615384613</v>
      </c>
      <c r="R58" s="45">
        <v>41.17647058823529</v>
      </c>
      <c r="S58" s="45">
        <v>37.864077669902912</v>
      </c>
    </row>
    <row r="59" spans="1:19" s="7" customFormat="1" ht="12" x14ac:dyDescent="0.2">
      <c r="A59" s="42" t="s">
        <v>25</v>
      </c>
      <c r="B59" s="43">
        <v>290</v>
      </c>
      <c r="C59" s="43">
        <v>1169</v>
      </c>
      <c r="D59" s="43">
        <v>1459</v>
      </c>
      <c r="E59" s="43">
        <v>282</v>
      </c>
      <c r="F59" s="43">
        <v>1141</v>
      </c>
      <c r="G59" s="43">
        <v>1423</v>
      </c>
      <c r="H59" s="43">
        <v>101</v>
      </c>
      <c r="I59" s="43">
        <v>432</v>
      </c>
      <c r="J59" s="43">
        <v>533</v>
      </c>
      <c r="K59" s="43">
        <v>91</v>
      </c>
      <c r="L59" s="43">
        <v>409</v>
      </c>
      <c r="M59" s="43">
        <v>500</v>
      </c>
      <c r="N59" s="35">
        <v>32.269503546099294</v>
      </c>
      <c r="O59" s="35">
        <v>35.845749342681863</v>
      </c>
      <c r="P59" s="35">
        <v>35.137034434293746</v>
      </c>
      <c r="Q59" s="35">
        <v>31.379310344827587</v>
      </c>
      <c r="R59" s="35">
        <v>34.987168520102649</v>
      </c>
      <c r="S59" s="35">
        <v>34.270047978067169</v>
      </c>
    </row>
    <row r="60" spans="1:19" ht="12" x14ac:dyDescent="0.2">
      <c r="A60" s="44" t="s">
        <v>171</v>
      </c>
      <c r="B60" s="60">
        <v>278</v>
      </c>
      <c r="C60" s="46">
        <v>1108</v>
      </c>
      <c r="D60" s="60">
        <v>1386</v>
      </c>
      <c r="E60" s="46">
        <v>270</v>
      </c>
      <c r="F60" s="46">
        <v>1082</v>
      </c>
      <c r="G60" s="60">
        <v>1352</v>
      </c>
      <c r="H60" s="46">
        <v>91</v>
      </c>
      <c r="I60" s="46">
        <v>382</v>
      </c>
      <c r="J60" s="60">
        <v>473</v>
      </c>
      <c r="K60" s="46">
        <v>83</v>
      </c>
      <c r="L60" s="46">
        <v>361</v>
      </c>
      <c r="M60" s="46">
        <v>444</v>
      </c>
      <c r="N60" s="48">
        <v>30.74074074074074</v>
      </c>
      <c r="O60" s="48">
        <v>33.364140480591495</v>
      </c>
      <c r="P60" s="48">
        <v>32.840236686390533</v>
      </c>
      <c r="Q60" s="45">
        <v>29.856115107913666</v>
      </c>
      <c r="R60" s="45">
        <v>32.581227436823106</v>
      </c>
      <c r="S60" s="45">
        <v>32.034632034632033</v>
      </c>
    </row>
    <row r="61" spans="1:19" ht="12" x14ac:dyDescent="0.2">
      <c r="A61" s="44" t="s">
        <v>122</v>
      </c>
      <c r="B61" s="60">
        <v>12</v>
      </c>
      <c r="C61" s="60">
        <v>61</v>
      </c>
      <c r="D61" s="60">
        <v>73</v>
      </c>
      <c r="E61" s="60">
        <v>12</v>
      </c>
      <c r="F61" s="60">
        <v>59</v>
      </c>
      <c r="G61" s="60">
        <v>71</v>
      </c>
      <c r="H61" s="60">
        <v>10</v>
      </c>
      <c r="I61" s="60">
        <v>50</v>
      </c>
      <c r="J61" s="60">
        <v>60</v>
      </c>
      <c r="K61" s="60">
        <v>8</v>
      </c>
      <c r="L61" s="60">
        <v>48</v>
      </c>
      <c r="M61" s="60">
        <v>56</v>
      </c>
      <c r="N61" s="59">
        <v>66.666666666666657</v>
      </c>
      <c r="O61" s="59">
        <v>81.355932203389841</v>
      </c>
      <c r="P61" s="59">
        <v>78.873239436619713</v>
      </c>
      <c r="Q61" s="36">
        <v>66.666666666666657</v>
      </c>
      <c r="R61" s="36">
        <v>78.688524590163937</v>
      </c>
      <c r="S61" s="36">
        <v>76.712328767123282</v>
      </c>
    </row>
    <row r="62" spans="1:19" s="7" customFormat="1" ht="12" x14ac:dyDescent="0.2">
      <c r="A62" s="42" t="s">
        <v>24</v>
      </c>
      <c r="B62" s="43">
        <v>92</v>
      </c>
      <c r="C62" s="43">
        <v>98</v>
      </c>
      <c r="D62" s="43">
        <v>190</v>
      </c>
      <c r="E62" s="43">
        <v>85</v>
      </c>
      <c r="F62" s="43">
        <v>92</v>
      </c>
      <c r="G62" s="43">
        <v>177</v>
      </c>
      <c r="H62" s="43">
        <v>77</v>
      </c>
      <c r="I62" s="43">
        <v>85</v>
      </c>
      <c r="J62" s="43">
        <v>162</v>
      </c>
      <c r="K62" s="43">
        <v>69</v>
      </c>
      <c r="L62" s="43">
        <v>69</v>
      </c>
      <c r="M62" s="43">
        <v>138</v>
      </c>
      <c r="N62" s="35">
        <v>81.17647058823529</v>
      </c>
      <c r="O62" s="35">
        <v>75</v>
      </c>
      <c r="P62" s="35">
        <v>77.966101694915253</v>
      </c>
      <c r="Q62" s="35">
        <v>75</v>
      </c>
      <c r="R62" s="35">
        <v>70.408163265306129</v>
      </c>
      <c r="S62" s="35">
        <v>72.631578947368425</v>
      </c>
    </row>
    <row r="63" spans="1:19" ht="12" x14ac:dyDescent="0.2">
      <c r="A63" s="44" t="s">
        <v>121</v>
      </c>
      <c r="B63" s="60">
        <v>31</v>
      </c>
      <c r="C63" s="60">
        <v>34</v>
      </c>
      <c r="D63" s="60">
        <v>65</v>
      </c>
      <c r="E63" s="60">
        <v>29</v>
      </c>
      <c r="F63" s="60">
        <v>32</v>
      </c>
      <c r="G63" s="60">
        <v>61</v>
      </c>
      <c r="H63" s="60">
        <v>29</v>
      </c>
      <c r="I63" s="60">
        <v>31</v>
      </c>
      <c r="J63" s="60">
        <v>60</v>
      </c>
      <c r="K63" s="60">
        <v>26</v>
      </c>
      <c r="L63" s="60">
        <v>27</v>
      </c>
      <c r="M63" s="60">
        <v>53</v>
      </c>
      <c r="N63" s="59">
        <v>89.65517241379311</v>
      </c>
      <c r="O63" s="59">
        <v>84.375</v>
      </c>
      <c r="P63" s="59">
        <v>86.885245901639337</v>
      </c>
      <c r="Q63" s="36">
        <v>83.870967741935488</v>
      </c>
      <c r="R63" s="36">
        <v>79.411764705882348</v>
      </c>
      <c r="S63" s="36">
        <v>81.538461538461533</v>
      </c>
    </row>
    <row r="64" spans="1:19" ht="12" x14ac:dyDescent="0.2">
      <c r="A64" s="44" t="s">
        <v>184</v>
      </c>
      <c r="B64" s="60">
        <v>15</v>
      </c>
      <c r="C64" s="60">
        <v>10</v>
      </c>
      <c r="D64" s="60">
        <v>25</v>
      </c>
      <c r="E64" s="60">
        <v>13</v>
      </c>
      <c r="F64" s="60">
        <v>9</v>
      </c>
      <c r="G64" s="60">
        <v>22</v>
      </c>
      <c r="H64" s="60">
        <v>13</v>
      </c>
      <c r="I64" s="60">
        <v>9</v>
      </c>
      <c r="J64" s="60">
        <v>22</v>
      </c>
      <c r="K64" s="60">
        <v>12</v>
      </c>
      <c r="L64" s="60">
        <v>8</v>
      </c>
      <c r="M64" s="60">
        <v>20</v>
      </c>
      <c r="N64" s="59">
        <v>92.307692307692307</v>
      </c>
      <c r="O64" s="59">
        <v>88.888888888888886</v>
      </c>
      <c r="P64" s="59">
        <v>90.909090909090907</v>
      </c>
      <c r="Q64" s="36">
        <v>80</v>
      </c>
      <c r="R64" s="36">
        <v>80</v>
      </c>
      <c r="S64" s="36">
        <v>80</v>
      </c>
    </row>
    <row r="65" spans="1:19" ht="12" x14ac:dyDescent="0.2">
      <c r="A65" s="44" t="s">
        <v>185</v>
      </c>
      <c r="B65" s="60">
        <v>17</v>
      </c>
      <c r="C65" s="60">
        <v>22</v>
      </c>
      <c r="D65" s="60">
        <v>39</v>
      </c>
      <c r="E65" s="60">
        <v>16</v>
      </c>
      <c r="F65" s="60">
        <v>21</v>
      </c>
      <c r="G65" s="60">
        <v>37</v>
      </c>
      <c r="H65" s="60">
        <v>14</v>
      </c>
      <c r="I65" s="60">
        <v>21</v>
      </c>
      <c r="J65" s="60">
        <v>35</v>
      </c>
      <c r="K65" s="60">
        <v>13</v>
      </c>
      <c r="L65" s="60">
        <v>13</v>
      </c>
      <c r="M65" s="60">
        <v>26</v>
      </c>
      <c r="N65" s="59">
        <v>81.25</v>
      </c>
      <c r="O65" s="59">
        <v>61.904761904761905</v>
      </c>
      <c r="P65" s="59">
        <v>70.270270270270274</v>
      </c>
      <c r="Q65" s="36">
        <v>76.470588235294116</v>
      </c>
      <c r="R65" s="36">
        <v>59.090909090909093</v>
      </c>
      <c r="S65" s="36">
        <v>66.666666666666657</v>
      </c>
    </row>
    <row r="66" spans="1:19" ht="12" x14ac:dyDescent="0.2">
      <c r="A66" s="44" t="s">
        <v>231</v>
      </c>
      <c r="B66" s="60">
        <v>29</v>
      </c>
      <c r="C66" s="60">
        <v>32</v>
      </c>
      <c r="D66" s="60">
        <v>61</v>
      </c>
      <c r="E66" s="60">
        <v>27</v>
      </c>
      <c r="F66" s="60">
        <v>30</v>
      </c>
      <c r="G66" s="60">
        <v>57</v>
      </c>
      <c r="H66" s="60">
        <v>21</v>
      </c>
      <c r="I66" s="60">
        <v>24</v>
      </c>
      <c r="J66" s="60">
        <v>45</v>
      </c>
      <c r="K66" s="60">
        <v>18</v>
      </c>
      <c r="L66" s="60">
        <v>21</v>
      </c>
      <c r="M66" s="60">
        <v>39</v>
      </c>
      <c r="N66" s="59">
        <v>66.666666666666657</v>
      </c>
      <c r="O66" s="59">
        <v>70</v>
      </c>
      <c r="P66" s="59">
        <v>68.421052631578945</v>
      </c>
      <c r="Q66" s="36">
        <v>62.068965517241381</v>
      </c>
      <c r="R66" s="36">
        <v>65.625</v>
      </c>
      <c r="S66" s="36">
        <v>63.934426229508205</v>
      </c>
    </row>
    <row r="67" spans="1:19" ht="12" x14ac:dyDescent="0.2">
      <c r="A67" s="42" t="s">
        <v>23</v>
      </c>
      <c r="B67" s="43">
        <v>181</v>
      </c>
      <c r="C67" s="43">
        <v>212</v>
      </c>
      <c r="D67" s="43">
        <v>393</v>
      </c>
      <c r="E67" s="43">
        <v>172</v>
      </c>
      <c r="F67" s="43">
        <v>194</v>
      </c>
      <c r="G67" s="43">
        <v>366</v>
      </c>
      <c r="H67" s="43">
        <v>139</v>
      </c>
      <c r="I67" s="43">
        <v>137</v>
      </c>
      <c r="J67" s="43">
        <v>276</v>
      </c>
      <c r="K67" s="43">
        <v>132</v>
      </c>
      <c r="L67" s="43">
        <v>135</v>
      </c>
      <c r="M67" s="43">
        <v>267</v>
      </c>
      <c r="N67" s="35">
        <v>76.744186046511629</v>
      </c>
      <c r="O67" s="35">
        <v>69.587628865979383</v>
      </c>
      <c r="P67" s="35">
        <v>72.950819672131146</v>
      </c>
      <c r="Q67" s="35">
        <v>72.928176795580114</v>
      </c>
      <c r="R67" s="35">
        <v>63.679245283018872</v>
      </c>
      <c r="S67" s="35">
        <v>67.938931297709928</v>
      </c>
    </row>
    <row r="68" spans="1:19" s="7" customFormat="1" ht="12" x14ac:dyDescent="0.2">
      <c r="A68" s="44" t="s">
        <v>232</v>
      </c>
      <c r="B68" s="60">
        <v>35</v>
      </c>
      <c r="C68" s="60">
        <v>81</v>
      </c>
      <c r="D68" s="46">
        <v>116</v>
      </c>
      <c r="E68" s="60">
        <v>31</v>
      </c>
      <c r="F68" s="60">
        <v>69</v>
      </c>
      <c r="G68" s="46">
        <v>100</v>
      </c>
      <c r="H68" s="46">
        <v>15</v>
      </c>
      <c r="I68" s="46">
        <v>32</v>
      </c>
      <c r="J68" s="46">
        <v>47</v>
      </c>
      <c r="K68" s="46">
        <v>15</v>
      </c>
      <c r="L68" s="46">
        <v>32</v>
      </c>
      <c r="M68" s="60">
        <v>47</v>
      </c>
      <c r="N68" s="59">
        <v>48.387096774193552</v>
      </c>
      <c r="O68" s="59">
        <v>46.376811594202898</v>
      </c>
      <c r="P68" s="59">
        <v>47</v>
      </c>
      <c r="Q68" s="36">
        <v>42.857142857142854</v>
      </c>
      <c r="R68" s="36">
        <v>39.506172839506171</v>
      </c>
      <c r="S68" s="36">
        <v>40.517241379310342</v>
      </c>
    </row>
    <row r="69" spans="1:19" ht="12" x14ac:dyDescent="0.2">
      <c r="A69" s="44" t="s">
        <v>233</v>
      </c>
      <c r="B69" s="60">
        <v>17</v>
      </c>
      <c r="C69" s="60">
        <v>12</v>
      </c>
      <c r="D69" s="46">
        <v>29</v>
      </c>
      <c r="E69" s="60">
        <v>17</v>
      </c>
      <c r="F69" s="60">
        <v>12</v>
      </c>
      <c r="G69" s="46">
        <v>29</v>
      </c>
      <c r="H69" s="46">
        <v>17</v>
      </c>
      <c r="I69" s="46">
        <v>12</v>
      </c>
      <c r="J69" s="46">
        <v>29</v>
      </c>
      <c r="K69" s="46">
        <v>17</v>
      </c>
      <c r="L69" s="46">
        <v>12</v>
      </c>
      <c r="M69" s="60">
        <v>29</v>
      </c>
      <c r="N69" s="59">
        <v>100</v>
      </c>
      <c r="O69" s="59">
        <v>100</v>
      </c>
      <c r="P69" s="59">
        <v>100</v>
      </c>
      <c r="Q69" s="36">
        <v>100</v>
      </c>
      <c r="R69" s="36">
        <v>100</v>
      </c>
      <c r="S69" s="36">
        <v>100</v>
      </c>
    </row>
    <row r="70" spans="1:19" ht="12" x14ac:dyDescent="0.2">
      <c r="A70" s="44" t="s">
        <v>234</v>
      </c>
      <c r="B70" s="60">
        <v>53</v>
      </c>
      <c r="C70" s="60">
        <v>39</v>
      </c>
      <c r="D70" s="46">
        <v>92</v>
      </c>
      <c r="E70" s="60">
        <v>51</v>
      </c>
      <c r="F70" s="60">
        <v>39</v>
      </c>
      <c r="G70" s="46">
        <v>90</v>
      </c>
      <c r="H70" s="60">
        <v>44</v>
      </c>
      <c r="I70" s="60">
        <v>25</v>
      </c>
      <c r="J70" s="46">
        <v>69</v>
      </c>
      <c r="K70" s="60">
        <v>40</v>
      </c>
      <c r="L70" s="60">
        <v>25</v>
      </c>
      <c r="M70" s="60">
        <v>65</v>
      </c>
      <c r="N70" s="59">
        <v>78.431372549019613</v>
      </c>
      <c r="O70" s="59">
        <v>64.102564102564102</v>
      </c>
      <c r="P70" s="59">
        <v>72.222222222222214</v>
      </c>
      <c r="Q70" s="36">
        <v>75.471698113207552</v>
      </c>
      <c r="R70" s="36">
        <v>64.102564102564102</v>
      </c>
      <c r="S70" s="36">
        <v>70.652173913043484</v>
      </c>
    </row>
    <row r="71" spans="1:19" ht="12" x14ac:dyDescent="0.2">
      <c r="A71" s="44" t="s">
        <v>235</v>
      </c>
      <c r="B71" s="60">
        <v>52</v>
      </c>
      <c r="C71" s="60">
        <v>27</v>
      </c>
      <c r="D71" s="46">
        <v>79</v>
      </c>
      <c r="E71" s="60">
        <v>52</v>
      </c>
      <c r="F71" s="60">
        <v>24</v>
      </c>
      <c r="G71" s="46">
        <v>76</v>
      </c>
      <c r="H71" s="60">
        <v>44</v>
      </c>
      <c r="I71" s="60">
        <v>19</v>
      </c>
      <c r="J71" s="46">
        <v>63</v>
      </c>
      <c r="K71" s="61">
        <v>44</v>
      </c>
      <c r="L71" s="61">
        <v>18</v>
      </c>
      <c r="M71" s="60">
        <v>62</v>
      </c>
      <c r="N71" s="59">
        <v>84.615384615384613</v>
      </c>
      <c r="O71" s="59">
        <v>75</v>
      </c>
      <c r="P71" s="59">
        <v>81.578947368421055</v>
      </c>
      <c r="Q71" s="36">
        <v>84.615384615384613</v>
      </c>
      <c r="R71" s="36">
        <v>66.666666666666657</v>
      </c>
      <c r="S71" s="36">
        <v>78.48101265822784</v>
      </c>
    </row>
    <row r="72" spans="1:19" ht="12" x14ac:dyDescent="0.2">
      <c r="A72" s="44" t="s">
        <v>236</v>
      </c>
      <c r="B72" s="60">
        <v>24</v>
      </c>
      <c r="C72" s="60">
        <v>53</v>
      </c>
      <c r="D72" s="46">
        <v>77</v>
      </c>
      <c r="E72" s="60">
        <v>21</v>
      </c>
      <c r="F72" s="60">
        <v>50</v>
      </c>
      <c r="G72" s="46">
        <v>71</v>
      </c>
      <c r="H72" s="60">
        <v>19</v>
      </c>
      <c r="I72" s="60">
        <v>49</v>
      </c>
      <c r="J72" s="46">
        <v>68</v>
      </c>
      <c r="K72" s="60">
        <v>16</v>
      </c>
      <c r="L72" s="60">
        <v>48</v>
      </c>
      <c r="M72" s="60">
        <v>64</v>
      </c>
      <c r="N72" s="59">
        <v>76.19047619047619</v>
      </c>
      <c r="O72" s="59">
        <v>96</v>
      </c>
      <c r="P72" s="59">
        <v>90.140845070422543</v>
      </c>
      <c r="Q72" s="36">
        <v>66.666666666666657</v>
      </c>
      <c r="R72" s="36">
        <v>90.566037735849065</v>
      </c>
      <c r="S72" s="36">
        <v>83.116883116883116</v>
      </c>
    </row>
    <row r="73" spans="1:19" s="7" customFormat="1" ht="12" x14ac:dyDescent="0.2">
      <c r="A73" s="42" t="s">
        <v>22</v>
      </c>
      <c r="B73" s="43">
        <v>2263</v>
      </c>
      <c r="C73" s="43">
        <v>547</v>
      </c>
      <c r="D73" s="43">
        <v>2810</v>
      </c>
      <c r="E73" s="43">
        <v>2179</v>
      </c>
      <c r="F73" s="43">
        <v>524</v>
      </c>
      <c r="G73" s="43">
        <v>2703</v>
      </c>
      <c r="H73" s="43">
        <v>619</v>
      </c>
      <c r="I73" s="43">
        <v>170</v>
      </c>
      <c r="J73" s="43">
        <v>789</v>
      </c>
      <c r="K73" s="43">
        <v>583</v>
      </c>
      <c r="L73" s="43">
        <v>160</v>
      </c>
      <c r="M73" s="43">
        <v>743</v>
      </c>
      <c r="N73" s="35">
        <v>26.755392381826525</v>
      </c>
      <c r="O73" s="35">
        <v>30.534351145038169</v>
      </c>
      <c r="P73" s="35">
        <v>27.487976322604514</v>
      </c>
      <c r="Q73" s="35">
        <v>25.762262483429076</v>
      </c>
      <c r="R73" s="35">
        <v>29.250457038391225</v>
      </c>
      <c r="S73" s="35">
        <v>26.441281138790035</v>
      </c>
    </row>
    <row r="74" spans="1:19" ht="12" x14ac:dyDescent="0.2">
      <c r="A74" s="44" t="s">
        <v>208</v>
      </c>
      <c r="B74" s="60">
        <v>584</v>
      </c>
      <c r="C74" s="60">
        <v>177</v>
      </c>
      <c r="D74" s="60">
        <v>761</v>
      </c>
      <c r="E74" s="60">
        <v>562</v>
      </c>
      <c r="F74" s="60">
        <v>166</v>
      </c>
      <c r="G74" s="60">
        <v>728</v>
      </c>
      <c r="H74" s="60">
        <v>125</v>
      </c>
      <c r="I74" s="60">
        <v>43</v>
      </c>
      <c r="J74" s="60">
        <v>168</v>
      </c>
      <c r="K74" s="60">
        <v>119</v>
      </c>
      <c r="L74" s="60">
        <v>39</v>
      </c>
      <c r="M74" s="46">
        <v>158</v>
      </c>
      <c r="N74" s="59">
        <v>21.17437722419929</v>
      </c>
      <c r="O74" s="59">
        <v>23.493975903614459</v>
      </c>
      <c r="P74" s="59">
        <v>21.703296703296704</v>
      </c>
      <c r="Q74" s="36">
        <v>20.376712328767123</v>
      </c>
      <c r="R74" s="36">
        <v>22.033898305084744</v>
      </c>
      <c r="S74" s="36">
        <v>20.76215505913272</v>
      </c>
    </row>
    <row r="75" spans="1:19" ht="12" x14ac:dyDescent="0.2">
      <c r="A75" s="44" t="s">
        <v>206</v>
      </c>
      <c r="B75" s="60">
        <v>398</v>
      </c>
      <c r="C75" s="60">
        <v>124</v>
      </c>
      <c r="D75" s="60">
        <v>522</v>
      </c>
      <c r="E75" s="60">
        <v>380</v>
      </c>
      <c r="F75" s="60">
        <v>120</v>
      </c>
      <c r="G75" s="60">
        <v>500</v>
      </c>
      <c r="H75" s="60">
        <v>122</v>
      </c>
      <c r="I75" s="60">
        <v>34</v>
      </c>
      <c r="J75" s="60">
        <v>156</v>
      </c>
      <c r="K75" s="60">
        <v>114</v>
      </c>
      <c r="L75" s="60">
        <v>31</v>
      </c>
      <c r="M75" s="46">
        <v>145</v>
      </c>
      <c r="N75" s="59">
        <v>30</v>
      </c>
      <c r="O75" s="59">
        <v>25.833333333333336</v>
      </c>
      <c r="P75" s="59">
        <v>28.999999999999996</v>
      </c>
      <c r="Q75" s="36">
        <v>28.643216080402013</v>
      </c>
      <c r="R75" s="36">
        <v>25</v>
      </c>
      <c r="S75" s="36">
        <v>27.777777777777779</v>
      </c>
    </row>
    <row r="76" spans="1:19" ht="12" x14ac:dyDescent="0.2">
      <c r="A76" s="44" t="s">
        <v>209</v>
      </c>
      <c r="B76" s="60">
        <v>295</v>
      </c>
      <c r="C76" s="60">
        <v>43</v>
      </c>
      <c r="D76" s="60">
        <v>338</v>
      </c>
      <c r="E76" s="60">
        <v>285</v>
      </c>
      <c r="F76" s="60">
        <v>42</v>
      </c>
      <c r="G76" s="60">
        <v>327</v>
      </c>
      <c r="H76" s="60">
        <v>114</v>
      </c>
      <c r="I76" s="60">
        <v>16</v>
      </c>
      <c r="J76" s="60">
        <v>130</v>
      </c>
      <c r="K76" s="60">
        <v>106</v>
      </c>
      <c r="L76" s="60">
        <v>16</v>
      </c>
      <c r="M76" s="46">
        <v>122</v>
      </c>
      <c r="N76" s="59">
        <v>37.192982456140349</v>
      </c>
      <c r="O76" s="59">
        <v>38.095238095238095</v>
      </c>
      <c r="P76" s="59">
        <v>37.308868501529055</v>
      </c>
      <c r="Q76" s="36">
        <v>35.932203389830505</v>
      </c>
      <c r="R76" s="36">
        <v>37.209302325581397</v>
      </c>
      <c r="S76" s="36">
        <v>36.094674556213022</v>
      </c>
    </row>
    <row r="77" spans="1:19" ht="12" x14ac:dyDescent="0.2">
      <c r="A77" s="44" t="s">
        <v>207</v>
      </c>
      <c r="B77" s="60">
        <v>703</v>
      </c>
      <c r="C77" s="60">
        <v>82</v>
      </c>
      <c r="D77" s="60">
        <v>785</v>
      </c>
      <c r="E77" s="60">
        <v>681</v>
      </c>
      <c r="F77" s="60">
        <v>80</v>
      </c>
      <c r="G77" s="60">
        <v>761</v>
      </c>
      <c r="H77" s="60">
        <v>142</v>
      </c>
      <c r="I77" s="60">
        <v>24</v>
      </c>
      <c r="J77" s="60">
        <v>166</v>
      </c>
      <c r="K77" s="60">
        <v>133</v>
      </c>
      <c r="L77" s="60">
        <v>22</v>
      </c>
      <c r="M77" s="46">
        <v>155</v>
      </c>
      <c r="N77" s="59">
        <v>19.530102790014684</v>
      </c>
      <c r="O77" s="59">
        <v>27.500000000000004</v>
      </c>
      <c r="P77" s="59">
        <v>20.367936925098554</v>
      </c>
      <c r="Q77" s="36">
        <v>18.918918918918919</v>
      </c>
      <c r="R77" s="36">
        <v>26.829268292682929</v>
      </c>
      <c r="S77" s="36">
        <v>19.745222929936308</v>
      </c>
    </row>
    <row r="78" spans="1:19" ht="12" x14ac:dyDescent="0.2">
      <c r="A78" s="44" t="s">
        <v>237</v>
      </c>
      <c r="B78" s="60">
        <v>167</v>
      </c>
      <c r="C78" s="60">
        <v>65</v>
      </c>
      <c r="D78" s="60">
        <v>232</v>
      </c>
      <c r="E78" s="60">
        <v>158</v>
      </c>
      <c r="F78" s="60">
        <v>60</v>
      </c>
      <c r="G78" s="60">
        <v>218</v>
      </c>
      <c r="H78" s="60">
        <v>52</v>
      </c>
      <c r="I78" s="60">
        <v>16</v>
      </c>
      <c r="J78" s="60">
        <v>68</v>
      </c>
      <c r="K78" s="60">
        <v>51</v>
      </c>
      <c r="L78" s="60">
        <v>16</v>
      </c>
      <c r="M78" s="46">
        <v>67</v>
      </c>
      <c r="N78" s="59">
        <v>32.278481012658226</v>
      </c>
      <c r="O78" s="59">
        <v>26.666666666666668</v>
      </c>
      <c r="P78" s="59">
        <v>30.73394495412844</v>
      </c>
      <c r="Q78" s="36">
        <v>30.538922155688624</v>
      </c>
      <c r="R78" s="36">
        <v>24.615384615384617</v>
      </c>
      <c r="S78" s="36">
        <v>28.879310344827587</v>
      </c>
    </row>
    <row r="79" spans="1:19" ht="12" x14ac:dyDescent="0.2">
      <c r="A79" s="44" t="s">
        <v>238</v>
      </c>
      <c r="B79" s="60">
        <v>116</v>
      </c>
      <c r="C79" s="60">
        <v>56</v>
      </c>
      <c r="D79" s="60">
        <v>172</v>
      </c>
      <c r="E79" s="60">
        <v>113</v>
      </c>
      <c r="F79" s="60">
        <v>56</v>
      </c>
      <c r="G79" s="60">
        <v>169</v>
      </c>
      <c r="H79" s="60">
        <v>64</v>
      </c>
      <c r="I79" s="60">
        <v>37</v>
      </c>
      <c r="J79" s="60">
        <v>101</v>
      </c>
      <c r="K79" s="60">
        <v>60</v>
      </c>
      <c r="L79" s="60">
        <v>36</v>
      </c>
      <c r="M79" s="46">
        <v>96</v>
      </c>
      <c r="N79" s="59">
        <v>53.097345132743371</v>
      </c>
      <c r="O79" s="59">
        <v>64.285714285714292</v>
      </c>
      <c r="P79" s="59">
        <v>56.80473372781065</v>
      </c>
      <c r="Q79" s="36">
        <v>51.724137931034484</v>
      </c>
      <c r="R79" s="36">
        <v>64.285714285714292</v>
      </c>
      <c r="S79" s="36">
        <v>55.813953488372093</v>
      </c>
    </row>
    <row r="80" spans="1:19" ht="12" x14ac:dyDescent="0.2">
      <c r="A80" s="42" t="s">
        <v>21</v>
      </c>
      <c r="B80" s="43">
        <v>147</v>
      </c>
      <c r="C80" s="43">
        <v>502</v>
      </c>
      <c r="D80" s="43">
        <v>649</v>
      </c>
      <c r="E80" s="43">
        <v>131</v>
      </c>
      <c r="F80" s="43">
        <v>462</v>
      </c>
      <c r="G80" s="43">
        <v>593</v>
      </c>
      <c r="H80" s="43">
        <v>60</v>
      </c>
      <c r="I80" s="43">
        <v>242</v>
      </c>
      <c r="J80" s="43">
        <v>302</v>
      </c>
      <c r="K80" s="43">
        <v>57</v>
      </c>
      <c r="L80" s="43">
        <v>235</v>
      </c>
      <c r="M80" s="43">
        <v>292</v>
      </c>
      <c r="N80" s="35">
        <v>43.511450381679388</v>
      </c>
      <c r="O80" s="35">
        <v>50.865800865800871</v>
      </c>
      <c r="P80" s="35">
        <v>49.24114671163575</v>
      </c>
      <c r="Q80" s="35">
        <v>38.775510204081634</v>
      </c>
      <c r="R80" s="35">
        <v>46.812749003984059</v>
      </c>
      <c r="S80" s="35">
        <v>44.992295839753467</v>
      </c>
    </row>
    <row r="81" spans="1:21" s="34" customFormat="1" ht="12" x14ac:dyDescent="0.2">
      <c r="A81" s="50" t="s">
        <v>112</v>
      </c>
      <c r="B81" s="60">
        <v>41</v>
      </c>
      <c r="C81" s="60">
        <v>85</v>
      </c>
      <c r="D81" s="60">
        <v>126</v>
      </c>
      <c r="E81" s="46">
        <v>29</v>
      </c>
      <c r="F81" s="46">
        <v>60</v>
      </c>
      <c r="G81" s="60">
        <v>89</v>
      </c>
      <c r="H81" s="46">
        <v>11</v>
      </c>
      <c r="I81" s="46">
        <v>33</v>
      </c>
      <c r="J81" s="60">
        <v>44</v>
      </c>
      <c r="K81" s="46">
        <v>9</v>
      </c>
      <c r="L81" s="46">
        <v>32</v>
      </c>
      <c r="M81" s="60">
        <v>41</v>
      </c>
      <c r="N81" s="48">
        <v>31.03448275862069</v>
      </c>
      <c r="O81" s="48">
        <v>53.333333333333336</v>
      </c>
      <c r="P81" s="48">
        <v>46.067415730337082</v>
      </c>
      <c r="Q81" s="45">
        <v>21.951219512195124</v>
      </c>
      <c r="R81" s="45">
        <v>37.647058823529413</v>
      </c>
      <c r="S81" s="45">
        <v>32.539682539682538</v>
      </c>
    </row>
    <row r="82" spans="1:21" ht="12" x14ac:dyDescent="0.2">
      <c r="A82" s="44" t="s">
        <v>213</v>
      </c>
      <c r="B82" s="60">
        <v>106</v>
      </c>
      <c r="C82" s="60">
        <v>417</v>
      </c>
      <c r="D82" s="60">
        <v>523</v>
      </c>
      <c r="E82" s="60">
        <v>102</v>
      </c>
      <c r="F82" s="60">
        <v>402</v>
      </c>
      <c r="G82" s="60">
        <v>504</v>
      </c>
      <c r="H82" s="60">
        <v>49</v>
      </c>
      <c r="I82" s="60">
        <v>209</v>
      </c>
      <c r="J82" s="60">
        <v>258</v>
      </c>
      <c r="K82" s="60">
        <v>48</v>
      </c>
      <c r="L82" s="60">
        <v>203</v>
      </c>
      <c r="M82" s="60">
        <v>251</v>
      </c>
      <c r="N82" s="59">
        <v>47.058823529411761</v>
      </c>
      <c r="O82" s="59">
        <v>50.49751243781094</v>
      </c>
      <c r="P82" s="59">
        <v>49.801587301587304</v>
      </c>
      <c r="Q82" s="36">
        <v>45.283018867924532</v>
      </c>
      <c r="R82" s="36">
        <v>48.681055155875299</v>
      </c>
      <c r="S82" s="36">
        <v>47.992351816443595</v>
      </c>
    </row>
    <row r="83" spans="1:21" s="7" customFormat="1" ht="12" x14ac:dyDescent="0.2">
      <c r="A83" s="42" t="s">
        <v>20</v>
      </c>
      <c r="B83" s="43">
        <v>2753</v>
      </c>
      <c r="C83" s="43">
        <v>5362</v>
      </c>
      <c r="D83" s="43">
        <v>8115</v>
      </c>
      <c r="E83" s="43">
        <v>2649</v>
      </c>
      <c r="F83" s="43">
        <v>5180</v>
      </c>
      <c r="G83" s="43">
        <v>7829</v>
      </c>
      <c r="H83" s="43">
        <v>204</v>
      </c>
      <c r="I83" s="43">
        <v>424</v>
      </c>
      <c r="J83" s="43">
        <v>628</v>
      </c>
      <c r="K83" s="43">
        <v>172</v>
      </c>
      <c r="L83" s="43">
        <v>385</v>
      </c>
      <c r="M83" s="43">
        <v>557</v>
      </c>
      <c r="N83" s="35">
        <v>6.4930162325405814</v>
      </c>
      <c r="O83" s="35">
        <v>7.4324324324324325</v>
      </c>
      <c r="P83" s="35">
        <v>7.1145740196704557</v>
      </c>
      <c r="Q83" s="35">
        <v>6.2477297493643302</v>
      </c>
      <c r="R83" s="35">
        <v>7.1801566579634466</v>
      </c>
      <c r="S83" s="35">
        <v>6.8638324091189151</v>
      </c>
    </row>
    <row r="84" spans="1:21" s="7" customFormat="1" ht="12" x14ac:dyDescent="0.2">
      <c r="A84" s="44" t="s">
        <v>186</v>
      </c>
      <c r="B84" s="60">
        <v>2030</v>
      </c>
      <c r="C84" s="60">
        <v>4115</v>
      </c>
      <c r="D84" s="60">
        <v>6145</v>
      </c>
      <c r="E84" s="60">
        <v>1955</v>
      </c>
      <c r="F84" s="60">
        <v>3995</v>
      </c>
      <c r="G84" s="60">
        <v>5950</v>
      </c>
      <c r="H84" s="60">
        <v>92</v>
      </c>
      <c r="I84" s="60">
        <v>158</v>
      </c>
      <c r="J84" s="60">
        <v>250</v>
      </c>
      <c r="K84" s="60">
        <v>69</v>
      </c>
      <c r="L84" s="60">
        <v>129</v>
      </c>
      <c r="M84" s="60">
        <v>198</v>
      </c>
      <c r="N84" s="59">
        <v>3.5294117647058822</v>
      </c>
      <c r="O84" s="59">
        <v>3.2290362953692116</v>
      </c>
      <c r="P84" s="59">
        <v>3.3277310924369745</v>
      </c>
      <c r="Q84" s="36">
        <v>3.3990147783251232</v>
      </c>
      <c r="R84" s="36">
        <v>3.1348724179829888</v>
      </c>
      <c r="S84" s="36">
        <v>3.22213181448332</v>
      </c>
    </row>
    <row r="85" spans="1:21" ht="12" x14ac:dyDescent="0.2">
      <c r="A85" s="44" t="s">
        <v>215</v>
      </c>
      <c r="B85" s="60">
        <v>182</v>
      </c>
      <c r="C85" s="60">
        <v>207</v>
      </c>
      <c r="D85" s="60">
        <v>389</v>
      </c>
      <c r="E85" s="60">
        <v>173</v>
      </c>
      <c r="F85" s="60">
        <v>199</v>
      </c>
      <c r="G85" s="60">
        <v>372</v>
      </c>
      <c r="H85" s="60">
        <v>36</v>
      </c>
      <c r="I85" s="60">
        <v>49</v>
      </c>
      <c r="J85" s="60">
        <v>85</v>
      </c>
      <c r="K85" s="60">
        <v>32</v>
      </c>
      <c r="L85" s="60">
        <v>48</v>
      </c>
      <c r="M85" s="60">
        <v>80</v>
      </c>
      <c r="N85" s="59">
        <v>18.497109826589593</v>
      </c>
      <c r="O85" s="59">
        <v>24.120603015075375</v>
      </c>
      <c r="P85" s="59">
        <v>21.50537634408602</v>
      </c>
      <c r="Q85" s="36">
        <v>17.582417582417584</v>
      </c>
      <c r="R85" s="36">
        <v>23.188405797101449</v>
      </c>
      <c r="S85" s="36">
        <v>20.565552699228792</v>
      </c>
      <c r="T85" s="7"/>
      <c r="U85" s="7"/>
    </row>
    <row r="86" spans="1:21" s="7" customFormat="1" ht="12" x14ac:dyDescent="0.2">
      <c r="A86" s="44" t="s">
        <v>187</v>
      </c>
      <c r="B86" s="60">
        <v>269</v>
      </c>
      <c r="C86" s="60">
        <v>424</v>
      </c>
      <c r="D86" s="60">
        <v>693</v>
      </c>
      <c r="E86" s="60">
        <v>260</v>
      </c>
      <c r="F86" s="60">
        <v>405</v>
      </c>
      <c r="G86" s="60">
        <v>665</v>
      </c>
      <c r="H86" s="60">
        <v>38</v>
      </c>
      <c r="I86" s="60">
        <v>68</v>
      </c>
      <c r="J86" s="60">
        <v>106</v>
      </c>
      <c r="K86" s="60">
        <v>38</v>
      </c>
      <c r="L86" s="60">
        <v>68</v>
      </c>
      <c r="M86" s="60">
        <v>106</v>
      </c>
      <c r="N86" s="59">
        <v>14.615384615384617</v>
      </c>
      <c r="O86" s="59">
        <v>16.790123456790123</v>
      </c>
      <c r="P86" s="59">
        <v>15.939849624060152</v>
      </c>
      <c r="Q86" s="36">
        <v>14.12639405204461</v>
      </c>
      <c r="R86" s="36">
        <v>16.037735849056602</v>
      </c>
      <c r="S86" s="36">
        <v>15.295815295815295</v>
      </c>
      <c r="T86" s="4"/>
      <c r="U86" s="4"/>
    </row>
    <row r="87" spans="1:21" ht="12" x14ac:dyDescent="0.2">
      <c r="A87" s="44" t="s">
        <v>86</v>
      </c>
      <c r="B87" s="60">
        <v>174</v>
      </c>
      <c r="C87" s="60">
        <v>345</v>
      </c>
      <c r="D87" s="60">
        <v>519</v>
      </c>
      <c r="E87" s="60">
        <v>167</v>
      </c>
      <c r="F87" s="60">
        <v>320</v>
      </c>
      <c r="G87" s="60">
        <v>487</v>
      </c>
      <c r="H87" s="60">
        <v>21</v>
      </c>
      <c r="I87" s="60">
        <v>65</v>
      </c>
      <c r="J87" s="60">
        <v>86</v>
      </c>
      <c r="K87" s="60">
        <v>20</v>
      </c>
      <c r="L87" s="60">
        <v>62</v>
      </c>
      <c r="M87" s="60">
        <v>82</v>
      </c>
      <c r="N87" s="59">
        <v>11.976047904191617</v>
      </c>
      <c r="O87" s="59">
        <v>19.375</v>
      </c>
      <c r="P87" s="59">
        <v>16.837782340862422</v>
      </c>
      <c r="Q87" s="36">
        <v>11.494252873563218</v>
      </c>
      <c r="R87" s="36">
        <v>17.971014492753625</v>
      </c>
      <c r="S87" s="36">
        <v>15.799614643545279</v>
      </c>
      <c r="T87" s="7"/>
      <c r="U87" s="7"/>
    </row>
    <row r="88" spans="1:21" s="7" customFormat="1" ht="12" x14ac:dyDescent="0.2">
      <c r="A88" s="44" t="s">
        <v>188</v>
      </c>
      <c r="B88" s="60">
        <v>98</v>
      </c>
      <c r="C88" s="60">
        <v>271</v>
      </c>
      <c r="D88" s="60">
        <v>369</v>
      </c>
      <c r="E88" s="60">
        <v>94</v>
      </c>
      <c r="F88" s="60">
        <v>261</v>
      </c>
      <c r="G88" s="60">
        <v>355</v>
      </c>
      <c r="H88" s="60">
        <v>17</v>
      </c>
      <c r="I88" s="60">
        <v>84</v>
      </c>
      <c r="J88" s="60">
        <v>101</v>
      </c>
      <c r="K88" s="60">
        <v>13</v>
      </c>
      <c r="L88" s="60">
        <v>78</v>
      </c>
      <c r="M88" s="60">
        <v>91</v>
      </c>
      <c r="N88" s="59">
        <v>13.829787234042554</v>
      </c>
      <c r="O88" s="59">
        <v>29.885057471264371</v>
      </c>
      <c r="P88" s="59">
        <v>25.633802816901408</v>
      </c>
      <c r="Q88" s="36">
        <v>13.26530612244898</v>
      </c>
      <c r="R88" s="36">
        <v>28.782287822878228</v>
      </c>
      <c r="S88" s="36">
        <v>24.661246612466126</v>
      </c>
      <c r="T88" s="4"/>
      <c r="U88" s="4"/>
    </row>
    <row r="89" spans="1:21" ht="12" x14ac:dyDescent="0.2">
      <c r="A89" s="42" t="s">
        <v>19</v>
      </c>
      <c r="B89" s="43">
        <v>693</v>
      </c>
      <c r="C89" s="43">
        <v>1101</v>
      </c>
      <c r="D89" s="43">
        <v>1794</v>
      </c>
      <c r="E89" s="43">
        <v>661</v>
      </c>
      <c r="F89" s="43">
        <v>1035</v>
      </c>
      <c r="G89" s="43">
        <v>1696</v>
      </c>
      <c r="H89" s="43">
        <v>71</v>
      </c>
      <c r="I89" s="43">
        <v>154</v>
      </c>
      <c r="J89" s="43">
        <v>225</v>
      </c>
      <c r="K89" s="43">
        <v>69</v>
      </c>
      <c r="L89" s="43">
        <v>144</v>
      </c>
      <c r="M89" s="43">
        <v>213</v>
      </c>
      <c r="N89" s="35">
        <v>10.43872919818457</v>
      </c>
      <c r="O89" s="35">
        <v>13.913043478260869</v>
      </c>
      <c r="P89" s="35">
        <v>12.558962264150944</v>
      </c>
      <c r="Q89" s="35">
        <v>9.9567099567099575</v>
      </c>
      <c r="R89" s="35">
        <v>13.079019073569482</v>
      </c>
      <c r="S89" s="35">
        <v>11.872909698996656</v>
      </c>
    </row>
    <row r="90" spans="1:21" ht="12" x14ac:dyDescent="0.2">
      <c r="A90" s="44" t="s">
        <v>191</v>
      </c>
      <c r="B90" s="60">
        <v>693</v>
      </c>
      <c r="C90" s="60">
        <v>1101</v>
      </c>
      <c r="D90" s="60">
        <v>1794</v>
      </c>
      <c r="E90" s="60">
        <v>661</v>
      </c>
      <c r="F90" s="60">
        <v>1035</v>
      </c>
      <c r="G90" s="60">
        <v>1696</v>
      </c>
      <c r="H90" s="60">
        <v>71</v>
      </c>
      <c r="I90" s="60">
        <v>154</v>
      </c>
      <c r="J90" s="60">
        <v>225</v>
      </c>
      <c r="K90" s="60">
        <v>69</v>
      </c>
      <c r="L90" s="60">
        <v>144</v>
      </c>
      <c r="M90" s="60">
        <v>213</v>
      </c>
      <c r="N90" s="59">
        <v>10.43872919818457</v>
      </c>
      <c r="O90" s="59">
        <v>13.913043478260869</v>
      </c>
      <c r="P90" s="59">
        <v>12.558962264150944</v>
      </c>
      <c r="Q90" s="36">
        <v>9.9567099567099575</v>
      </c>
      <c r="R90" s="36">
        <v>13.079019073569482</v>
      </c>
      <c r="S90" s="36">
        <v>11.872909698996656</v>
      </c>
    </row>
    <row r="91" spans="1:21" s="7" customFormat="1" ht="12" x14ac:dyDescent="0.2">
      <c r="A91" s="42" t="s">
        <v>18</v>
      </c>
      <c r="B91" s="43">
        <v>492</v>
      </c>
      <c r="C91" s="43">
        <v>1657</v>
      </c>
      <c r="D91" s="43">
        <v>2149</v>
      </c>
      <c r="E91" s="43">
        <v>475</v>
      </c>
      <c r="F91" s="43">
        <v>1597</v>
      </c>
      <c r="G91" s="43">
        <v>2072</v>
      </c>
      <c r="H91" s="43">
        <v>45</v>
      </c>
      <c r="I91" s="43">
        <v>120</v>
      </c>
      <c r="J91" s="43">
        <v>165</v>
      </c>
      <c r="K91" s="43">
        <v>43</v>
      </c>
      <c r="L91" s="43">
        <v>113</v>
      </c>
      <c r="M91" s="43">
        <v>156</v>
      </c>
      <c r="N91" s="35">
        <v>9.0526315789473699</v>
      </c>
      <c r="O91" s="35">
        <v>7.0757670632435818</v>
      </c>
      <c r="P91" s="35">
        <v>7.5289575289575295</v>
      </c>
      <c r="Q91" s="35">
        <v>8.7398373983739841</v>
      </c>
      <c r="R91" s="35">
        <v>6.819553409776705</v>
      </c>
      <c r="S91" s="35">
        <v>7.2591903210795712</v>
      </c>
    </row>
    <row r="92" spans="1:21" s="20" customFormat="1" ht="12" x14ac:dyDescent="0.2">
      <c r="A92" s="51" t="s">
        <v>216</v>
      </c>
      <c r="B92" s="91">
        <v>33</v>
      </c>
      <c r="C92" s="91">
        <v>64</v>
      </c>
      <c r="D92" s="60">
        <v>97</v>
      </c>
      <c r="E92" s="52">
        <v>32</v>
      </c>
      <c r="F92" s="52">
        <v>62</v>
      </c>
      <c r="G92" s="60">
        <v>94</v>
      </c>
      <c r="H92" s="52">
        <v>18</v>
      </c>
      <c r="I92" s="52">
        <v>27</v>
      </c>
      <c r="J92" s="60">
        <v>45</v>
      </c>
      <c r="K92" s="52">
        <v>18</v>
      </c>
      <c r="L92" s="52">
        <v>26</v>
      </c>
      <c r="M92" s="60">
        <v>44</v>
      </c>
      <c r="N92" s="45">
        <v>56.25</v>
      </c>
      <c r="O92" s="45">
        <v>41.935483870967744</v>
      </c>
      <c r="P92" s="45">
        <v>46.808510638297875</v>
      </c>
      <c r="Q92" s="45">
        <v>54.54545454545454</v>
      </c>
      <c r="R92" s="45">
        <v>40.625</v>
      </c>
      <c r="S92" s="45">
        <v>45.360824742268044</v>
      </c>
    </row>
    <row r="93" spans="1:21" ht="12" x14ac:dyDescent="0.2">
      <c r="A93" s="44" t="s">
        <v>193</v>
      </c>
      <c r="B93" s="60">
        <v>459</v>
      </c>
      <c r="C93" s="60">
        <v>1593</v>
      </c>
      <c r="D93" s="60">
        <v>2052</v>
      </c>
      <c r="E93" s="81">
        <v>443</v>
      </c>
      <c r="F93" s="60">
        <v>1535</v>
      </c>
      <c r="G93" s="60">
        <v>1978</v>
      </c>
      <c r="H93" s="60">
        <v>27</v>
      </c>
      <c r="I93" s="60">
        <v>93</v>
      </c>
      <c r="J93" s="60">
        <v>120</v>
      </c>
      <c r="K93" s="60">
        <v>25</v>
      </c>
      <c r="L93" s="60">
        <v>87</v>
      </c>
      <c r="M93" s="60">
        <v>112</v>
      </c>
      <c r="N93" s="45">
        <v>5.6433408577878108</v>
      </c>
      <c r="O93" s="45">
        <v>5.6677524429967434</v>
      </c>
      <c r="P93" s="45">
        <v>5.6622851365015165</v>
      </c>
      <c r="Q93" s="45">
        <v>5.4466230936819171</v>
      </c>
      <c r="R93" s="45">
        <v>5.4613935969868175</v>
      </c>
      <c r="S93" s="45">
        <v>5.4580896686159841</v>
      </c>
    </row>
    <row r="94" spans="1:21" ht="12" x14ac:dyDescent="0.2">
      <c r="A94" s="42" t="s">
        <v>17</v>
      </c>
      <c r="B94" s="43">
        <v>64</v>
      </c>
      <c r="C94" s="43">
        <v>96</v>
      </c>
      <c r="D94" s="43">
        <v>160</v>
      </c>
      <c r="E94" s="43">
        <v>58</v>
      </c>
      <c r="F94" s="43">
        <v>94</v>
      </c>
      <c r="G94" s="43">
        <v>152</v>
      </c>
      <c r="H94" s="43">
        <v>58</v>
      </c>
      <c r="I94" s="43">
        <v>93</v>
      </c>
      <c r="J94" s="43">
        <v>151</v>
      </c>
      <c r="K94" s="43">
        <v>58</v>
      </c>
      <c r="L94" s="43">
        <v>85</v>
      </c>
      <c r="M94" s="43">
        <v>143</v>
      </c>
      <c r="N94" s="35">
        <v>100</v>
      </c>
      <c r="O94" s="35">
        <v>90.425531914893625</v>
      </c>
      <c r="P94" s="35">
        <v>94.078947368421055</v>
      </c>
      <c r="Q94" s="35">
        <v>90.625</v>
      </c>
      <c r="R94" s="35">
        <v>88.541666666666657</v>
      </c>
      <c r="S94" s="35">
        <v>89.375</v>
      </c>
    </row>
    <row r="95" spans="1:21" ht="12" x14ac:dyDescent="0.2">
      <c r="A95" s="44" t="s">
        <v>107</v>
      </c>
      <c r="B95" s="60">
        <v>47</v>
      </c>
      <c r="C95" s="60">
        <v>74</v>
      </c>
      <c r="D95" s="60">
        <v>121</v>
      </c>
      <c r="E95" s="60">
        <v>42</v>
      </c>
      <c r="F95" s="60">
        <v>73</v>
      </c>
      <c r="G95" s="60">
        <v>115</v>
      </c>
      <c r="H95" s="60">
        <v>42</v>
      </c>
      <c r="I95" s="60">
        <v>73</v>
      </c>
      <c r="J95" s="60">
        <v>115</v>
      </c>
      <c r="K95" s="37">
        <v>42</v>
      </c>
      <c r="L95" s="37">
        <v>66</v>
      </c>
      <c r="M95" s="60">
        <v>108</v>
      </c>
      <c r="N95" s="59">
        <v>100</v>
      </c>
      <c r="O95" s="59">
        <v>90.410958904109577</v>
      </c>
      <c r="P95" s="59">
        <v>93.913043478260875</v>
      </c>
      <c r="Q95" s="36">
        <v>89.361702127659569</v>
      </c>
      <c r="R95" s="36">
        <v>89.189189189189193</v>
      </c>
      <c r="S95" s="36">
        <v>89.256198347107443</v>
      </c>
    </row>
    <row r="96" spans="1:21" ht="12" x14ac:dyDescent="0.2">
      <c r="A96" s="44" t="s">
        <v>106</v>
      </c>
      <c r="B96" s="60">
        <v>17</v>
      </c>
      <c r="C96" s="60">
        <v>22</v>
      </c>
      <c r="D96" s="60">
        <v>39</v>
      </c>
      <c r="E96" s="60">
        <v>16</v>
      </c>
      <c r="F96" s="60">
        <v>21</v>
      </c>
      <c r="G96" s="60">
        <v>37</v>
      </c>
      <c r="H96" s="60">
        <v>16</v>
      </c>
      <c r="I96" s="60">
        <v>20</v>
      </c>
      <c r="J96" s="60">
        <v>36</v>
      </c>
      <c r="K96" s="60">
        <v>16</v>
      </c>
      <c r="L96" s="60">
        <v>19</v>
      </c>
      <c r="M96" s="60">
        <v>35</v>
      </c>
      <c r="N96" s="59">
        <v>100</v>
      </c>
      <c r="O96" s="59">
        <v>90.476190476190482</v>
      </c>
      <c r="P96" s="59">
        <v>94.594594594594597</v>
      </c>
      <c r="Q96" s="36">
        <v>94.117647058823522</v>
      </c>
      <c r="R96" s="36">
        <v>86.36363636363636</v>
      </c>
      <c r="S96" s="36">
        <v>89.743589743589752</v>
      </c>
    </row>
    <row r="97" spans="1:21" s="7" customFormat="1" ht="12" x14ac:dyDescent="0.2">
      <c r="A97" s="42" t="s">
        <v>16</v>
      </c>
      <c r="B97" s="43">
        <v>586</v>
      </c>
      <c r="C97" s="43">
        <v>951</v>
      </c>
      <c r="D97" s="43">
        <v>1537</v>
      </c>
      <c r="E97" s="43">
        <v>574</v>
      </c>
      <c r="F97" s="43">
        <v>925</v>
      </c>
      <c r="G97" s="43">
        <v>1499</v>
      </c>
      <c r="H97" s="43">
        <v>156</v>
      </c>
      <c r="I97" s="43">
        <v>187</v>
      </c>
      <c r="J97" s="43">
        <v>343</v>
      </c>
      <c r="K97" s="43">
        <v>147</v>
      </c>
      <c r="L97" s="43">
        <v>168</v>
      </c>
      <c r="M97" s="43">
        <v>315</v>
      </c>
      <c r="N97" s="35">
        <v>25.609756097560975</v>
      </c>
      <c r="O97" s="35">
        <v>18.162162162162161</v>
      </c>
      <c r="P97" s="35">
        <v>21.014009339559706</v>
      </c>
      <c r="Q97" s="35">
        <v>25.085324232081913</v>
      </c>
      <c r="R97" s="35">
        <v>17.665615141955836</v>
      </c>
      <c r="S97" s="35">
        <v>20.494469746258943</v>
      </c>
    </row>
    <row r="98" spans="1:21" ht="12" x14ac:dyDescent="0.2">
      <c r="A98" s="51" t="s">
        <v>60</v>
      </c>
      <c r="B98" s="60">
        <v>53</v>
      </c>
      <c r="C98" s="60">
        <v>33</v>
      </c>
      <c r="D98" s="60">
        <v>86</v>
      </c>
      <c r="E98" s="60">
        <v>49</v>
      </c>
      <c r="F98" s="60">
        <v>32</v>
      </c>
      <c r="G98" s="60">
        <v>81</v>
      </c>
      <c r="H98" s="60">
        <v>26</v>
      </c>
      <c r="I98" s="60">
        <v>24</v>
      </c>
      <c r="J98" s="60">
        <v>50</v>
      </c>
      <c r="K98" s="60">
        <v>24</v>
      </c>
      <c r="L98" s="60">
        <v>21</v>
      </c>
      <c r="M98" s="60">
        <v>45</v>
      </c>
      <c r="N98" s="59">
        <v>48.979591836734691</v>
      </c>
      <c r="O98" s="59">
        <v>65.625</v>
      </c>
      <c r="P98" s="59">
        <v>55.555555555555557</v>
      </c>
      <c r="Q98" s="62">
        <v>45.283018867924532</v>
      </c>
      <c r="R98" s="62">
        <v>63.636363636363633</v>
      </c>
      <c r="S98" s="62">
        <v>52.325581395348841</v>
      </c>
    </row>
    <row r="99" spans="1:21" ht="12" x14ac:dyDescent="0.2">
      <c r="A99" s="51" t="s">
        <v>192</v>
      </c>
      <c r="B99" s="60">
        <v>161</v>
      </c>
      <c r="C99" s="60">
        <v>160</v>
      </c>
      <c r="D99" s="60">
        <v>321</v>
      </c>
      <c r="E99" s="60">
        <v>158</v>
      </c>
      <c r="F99" s="60">
        <v>157</v>
      </c>
      <c r="G99" s="60">
        <v>315</v>
      </c>
      <c r="H99" s="60">
        <v>54</v>
      </c>
      <c r="I99" s="60">
        <v>43</v>
      </c>
      <c r="J99" s="60">
        <v>97</v>
      </c>
      <c r="K99" s="60">
        <v>52</v>
      </c>
      <c r="L99" s="60">
        <v>39</v>
      </c>
      <c r="M99" s="60">
        <v>91</v>
      </c>
      <c r="N99" s="59">
        <v>32.911392405063289</v>
      </c>
      <c r="O99" s="59">
        <v>24.840764331210192</v>
      </c>
      <c r="P99" s="59">
        <v>28.888888888888886</v>
      </c>
      <c r="Q99" s="62">
        <v>32.298136645962735</v>
      </c>
      <c r="R99" s="62">
        <v>24.375</v>
      </c>
      <c r="S99" s="62">
        <v>28.348909657320871</v>
      </c>
    </row>
    <row r="100" spans="1:21" ht="12" x14ac:dyDescent="0.2">
      <c r="A100" s="51" t="s">
        <v>59</v>
      </c>
      <c r="B100" s="60">
        <v>67</v>
      </c>
      <c r="C100" s="60">
        <v>52</v>
      </c>
      <c r="D100" s="60">
        <v>119</v>
      </c>
      <c r="E100" s="60">
        <v>66</v>
      </c>
      <c r="F100" s="60">
        <v>49</v>
      </c>
      <c r="G100" s="60">
        <v>115</v>
      </c>
      <c r="H100" s="60">
        <v>28</v>
      </c>
      <c r="I100" s="60">
        <v>22</v>
      </c>
      <c r="J100" s="60">
        <v>50</v>
      </c>
      <c r="K100" s="60">
        <v>27</v>
      </c>
      <c r="L100" s="60">
        <v>20</v>
      </c>
      <c r="M100" s="60">
        <v>47</v>
      </c>
      <c r="N100" s="59">
        <v>40.909090909090914</v>
      </c>
      <c r="O100" s="59">
        <v>40.816326530612244</v>
      </c>
      <c r="P100" s="59">
        <v>40.869565217391305</v>
      </c>
      <c r="Q100" s="62">
        <v>40.298507462686565</v>
      </c>
      <c r="R100" s="62">
        <v>38.461538461538467</v>
      </c>
      <c r="S100" s="62">
        <v>39.495798319327733</v>
      </c>
    </row>
    <row r="101" spans="1:21" ht="12" x14ac:dyDescent="0.2">
      <c r="A101" s="51" t="s">
        <v>58</v>
      </c>
      <c r="B101" s="60">
        <v>30</v>
      </c>
      <c r="C101" s="60">
        <v>114</v>
      </c>
      <c r="D101" s="60">
        <v>144</v>
      </c>
      <c r="E101" s="60">
        <v>30</v>
      </c>
      <c r="F101" s="60">
        <v>108</v>
      </c>
      <c r="G101" s="60">
        <v>138</v>
      </c>
      <c r="H101" s="60">
        <v>11</v>
      </c>
      <c r="I101" s="60">
        <v>39</v>
      </c>
      <c r="J101" s="60">
        <v>50</v>
      </c>
      <c r="K101" s="60">
        <v>10</v>
      </c>
      <c r="L101" s="60">
        <v>36</v>
      </c>
      <c r="M101" s="60">
        <v>46</v>
      </c>
      <c r="N101" s="59">
        <v>33.333333333333329</v>
      </c>
      <c r="O101" s="59">
        <v>33.333333333333329</v>
      </c>
      <c r="P101" s="59">
        <v>33.333333333333329</v>
      </c>
      <c r="Q101" s="62">
        <v>33.333333333333329</v>
      </c>
      <c r="R101" s="62">
        <v>31.578947368421051</v>
      </c>
      <c r="S101" s="62">
        <v>31.944444444444443</v>
      </c>
    </row>
    <row r="102" spans="1:21" ht="12.75" customHeight="1" x14ac:dyDescent="0.2">
      <c r="A102" s="82" t="s">
        <v>57</v>
      </c>
      <c r="B102" s="60">
        <v>275</v>
      </c>
      <c r="C102" s="60">
        <v>592</v>
      </c>
      <c r="D102" s="60">
        <v>867</v>
      </c>
      <c r="E102" s="60">
        <v>271</v>
      </c>
      <c r="F102" s="60">
        <v>579</v>
      </c>
      <c r="G102" s="60">
        <v>850</v>
      </c>
      <c r="H102" s="60">
        <v>37</v>
      </c>
      <c r="I102" s="60">
        <v>59</v>
      </c>
      <c r="J102" s="60">
        <v>96</v>
      </c>
      <c r="K102" s="60">
        <v>34</v>
      </c>
      <c r="L102" s="60">
        <v>52</v>
      </c>
      <c r="M102" s="60">
        <v>86</v>
      </c>
      <c r="N102" s="59">
        <v>12.546125461254611</v>
      </c>
      <c r="O102" s="59">
        <v>8.9810017271157179</v>
      </c>
      <c r="P102" s="59">
        <v>10.117647058823529</v>
      </c>
      <c r="Q102" s="62">
        <v>12.363636363636363</v>
      </c>
      <c r="R102" s="62">
        <v>8.7837837837837842</v>
      </c>
      <c r="S102" s="62">
        <v>9.9192618223760096</v>
      </c>
    </row>
    <row r="103" spans="1:21" ht="12" x14ac:dyDescent="0.2">
      <c r="A103" s="42" t="s">
        <v>15</v>
      </c>
      <c r="B103" s="43">
        <v>473</v>
      </c>
      <c r="C103" s="43">
        <v>569</v>
      </c>
      <c r="D103" s="43">
        <v>1042</v>
      </c>
      <c r="E103" s="43">
        <v>460</v>
      </c>
      <c r="F103" s="43">
        <v>543</v>
      </c>
      <c r="G103" s="43">
        <v>1003</v>
      </c>
      <c r="H103" s="43">
        <v>104</v>
      </c>
      <c r="I103" s="43">
        <v>199</v>
      </c>
      <c r="J103" s="43">
        <v>303</v>
      </c>
      <c r="K103" s="43">
        <v>104</v>
      </c>
      <c r="L103" s="43">
        <v>189</v>
      </c>
      <c r="M103" s="43">
        <v>293</v>
      </c>
      <c r="N103" s="35">
        <v>22.608695652173914</v>
      </c>
      <c r="O103" s="35">
        <v>34.806629834254146</v>
      </c>
      <c r="P103" s="35">
        <v>29.212362911266197</v>
      </c>
      <c r="Q103" s="35">
        <v>21.987315010570825</v>
      </c>
      <c r="R103" s="35">
        <v>33.216168717047452</v>
      </c>
      <c r="S103" s="35">
        <v>28.119001919385795</v>
      </c>
    </row>
    <row r="104" spans="1:21" s="7" customFormat="1" ht="12" x14ac:dyDescent="0.2">
      <c r="A104" s="44" t="s">
        <v>189</v>
      </c>
      <c r="B104" s="60">
        <v>402</v>
      </c>
      <c r="C104" s="60">
        <v>429</v>
      </c>
      <c r="D104" s="60">
        <v>831</v>
      </c>
      <c r="E104" s="60">
        <v>392</v>
      </c>
      <c r="F104" s="60">
        <v>408</v>
      </c>
      <c r="G104" s="60">
        <v>800</v>
      </c>
      <c r="H104" s="60">
        <v>45</v>
      </c>
      <c r="I104" s="60">
        <v>75</v>
      </c>
      <c r="J104" s="60">
        <v>120</v>
      </c>
      <c r="K104" s="60">
        <v>45</v>
      </c>
      <c r="L104" s="60">
        <v>71</v>
      </c>
      <c r="M104" s="60">
        <v>116</v>
      </c>
      <c r="N104" s="59">
        <v>11.479591836734695</v>
      </c>
      <c r="O104" s="59">
        <v>17.401960784313726</v>
      </c>
      <c r="P104" s="59">
        <v>14.499999999999998</v>
      </c>
      <c r="Q104" s="36">
        <v>11.194029850746269</v>
      </c>
      <c r="R104" s="36">
        <v>16.550116550116549</v>
      </c>
      <c r="S104" s="36">
        <v>13.959085439229844</v>
      </c>
    </row>
    <row r="105" spans="1:21" s="33" customFormat="1" ht="12" x14ac:dyDescent="0.2">
      <c r="A105" s="44" t="s">
        <v>239</v>
      </c>
      <c r="B105" s="60">
        <v>71</v>
      </c>
      <c r="C105" s="60">
        <v>140</v>
      </c>
      <c r="D105" s="60">
        <v>211</v>
      </c>
      <c r="E105" s="60">
        <v>68</v>
      </c>
      <c r="F105" s="60">
        <v>135</v>
      </c>
      <c r="G105" s="60">
        <v>203</v>
      </c>
      <c r="H105" s="60">
        <v>59</v>
      </c>
      <c r="I105" s="60">
        <v>124</v>
      </c>
      <c r="J105" s="60">
        <v>183</v>
      </c>
      <c r="K105" s="60">
        <v>59</v>
      </c>
      <c r="L105" s="60">
        <v>118</v>
      </c>
      <c r="M105" s="60">
        <v>177</v>
      </c>
      <c r="N105" s="59">
        <v>86.764705882352942</v>
      </c>
      <c r="O105" s="59">
        <v>87.407407407407405</v>
      </c>
      <c r="P105" s="59">
        <v>87.192118226600996</v>
      </c>
      <c r="Q105" s="36">
        <v>83.098591549295776</v>
      </c>
      <c r="R105" s="36">
        <v>84.285714285714292</v>
      </c>
      <c r="S105" s="36">
        <v>83.886255924170612</v>
      </c>
    </row>
    <row r="106" spans="1:21" ht="12" x14ac:dyDescent="0.2">
      <c r="A106" s="39" t="s">
        <v>212</v>
      </c>
      <c r="B106" s="40">
        <v>6271</v>
      </c>
      <c r="C106" s="40">
        <v>9035</v>
      </c>
      <c r="D106" s="40">
        <v>15306</v>
      </c>
      <c r="E106" s="40">
        <v>5910</v>
      </c>
      <c r="F106" s="40">
        <v>8604</v>
      </c>
      <c r="G106" s="40">
        <v>14514</v>
      </c>
      <c r="H106" s="40">
        <v>2996</v>
      </c>
      <c r="I106" s="40">
        <v>4387</v>
      </c>
      <c r="J106" s="40">
        <v>7383</v>
      </c>
      <c r="K106" s="40">
        <v>2685</v>
      </c>
      <c r="L106" s="40">
        <v>3939</v>
      </c>
      <c r="M106" s="40">
        <v>6624</v>
      </c>
      <c r="N106" s="41">
        <v>45.431472081218274</v>
      </c>
      <c r="O106" s="41">
        <v>45.781032078103209</v>
      </c>
      <c r="P106" s="41">
        <v>45.638693675072346</v>
      </c>
      <c r="Q106" s="41">
        <v>42.816137777069045</v>
      </c>
      <c r="R106" s="41">
        <v>43.597122302158276</v>
      </c>
      <c r="S106" s="41">
        <v>43.277146217169737</v>
      </c>
    </row>
    <row r="107" spans="1:21" ht="12" x14ac:dyDescent="0.2">
      <c r="A107" s="42" t="s">
        <v>14</v>
      </c>
      <c r="B107" s="43">
        <v>616</v>
      </c>
      <c r="C107" s="43">
        <v>970</v>
      </c>
      <c r="D107" s="43">
        <v>1586</v>
      </c>
      <c r="E107" s="43">
        <v>595</v>
      </c>
      <c r="F107" s="43">
        <v>929</v>
      </c>
      <c r="G107" s="43">
        <v>1524</v>
      </c>
      <c r="H107" s="43">
        <v>185</v>
      </c>
      <c r="I107" s="43">
        <v>311</v>
      </c>
      <c r="J107" s="43">
        <v>496</v>
      </c>
      <c r="K107" s="43">
        <v>168</v>
      </c>
      <c r="L107" s="43">
        <v>275</v>
      </c>
      <c r="M107" s="43">
        <v>443</v>
      </c>
      <c r="N107" s="35">
        <v>28.235294117647058</v>
      </c>
      <c r="O107" s="35">
        <v>29.60172228202368</v>
      </c>
      <c r="P107" s="35">
        <v>29.068241469816275</v>
      </c>
      <c r="Q107" s="35">
        <v>27.27272727272727</v>
      </c>
      <c r="R107" s="35">
        <v>28.350515463917525</v>
      </c>
      <c r="S107" s="35">
        <v>27.931904161412358</v>
      </c>
    </row>
    <row r="108" spans="1:21" ht="12" x14ac:dyDescent="0.2">
      <c r="A108" s="44" t="s">
        <v>180</v>
      </c>
      <c r="B108" s="60">
        <v>51</v>
      </c>
      <c r="C108" s="60">
        <v>56</v>
      </c>
      <c r="D108" s="60">
        <v>107</v>
      </c>
      <c r="E108" s="60">
        <v>49</v>
      </c>
      <c r="F108" s="60">
        <v>51</v>
      </c>
      <c r="G108" s="60">
        <v>100</v>
      </c>
      <c r="H108" s="60">
        <v>22</v>
      </c>
      <c r="I108" s="60">
        <v>28</v>
      </c>
      <c r="J108" s="60">
        <v>50</v>
      </c>
      <c r="K108" s="60">
        <v>20</v>
      </c>
      <c r="L108" s="60">
        <v>23</v>
      </c>
      <c r="M108" s="60">
        <v>43</v>
      </c>
      <c r="N108" s="59">
        <v>40.816326530612244</v>
      </c>
      <c r="O108" s="59">
        <v>45.098039215686278</v>
      </c>
      <c r="P108" s="59">
        <v>43</v>
      </c>
      <c r="Q108" s="36">
        <v>39.215686274509807</v>
      </c>
      <c r="R108" s="36">
        <v>41.071428571428569</v>
      </c>
      <c r="S108" s="36">
        <v>40.186915887850468</v>
      </c>
    </row>
    <row r="109" spans="1:21" s="7" customFormat="1" ht="12" x14ac:dyDescent="0.2">
      <c r="A109" s="44" t="s">
        <v>176</v>
      </c>
      <c r="B109" s="60">
        <v>30</v>
      </c>
      <c r="C109" s="60">
        <v>32</v>
      </c>
      <c r="D109" s="60">
        <v>62</v>
      </c>
      <c r="E109" s="60">
        <v>28</v>
      </c>
      <c r="F109" s="60">
        <v>32</v>
      </c>
      <c r="G109" s="60">
        <v>60</v>
      </c>
      <c r="H109" s="60">
        <v>25</v>
      </c>
      <c r="I109" s="60">
        <v>25</v>
      </c>
      <c r="J109" s="60">
        <v>50</v>
      </c>
      <c r="K109" s="60">
        <v>24</v>
      </c>
      <c r="L109" s="46">
        <v>22</v>
      </c>
      <c r="M109" s="60">
        <v>46</v>
      </c>
      <c r="N109" s="59">
        <v>85.714285714285708</v>
      </c>
      <c r="O109" s="59">
        <v>68.75</v>
      </c>
      <c r="P109" s="59">
        <v>76.666666666666671</v>
      </c>
      <c r="Q109" s="36">
        <v>80</v>
      </c>
      <c r="R109" s="36">
        <v>68.75</v>
      </c>
      <c r="S109" s="36">
        <v>74.193548387096769</v>
      </c>
      <c r="T109" s="4"/>
      <c r="U109" s="4"/>
    </row>
    <row r="110" spans="1:21" ht="12" x14ac:dyDescent="0.2">
      <c r="A110" s="44" t="s">
        <v>181</v>
      </c>
      <c r="B110" s="60">
        <v>75</v>
      </c>
      <c r="C110" s="60">
        <v>60</v>
      </c>
      <c r="D110" s="60">
        <v>135</v>
      </c>
      <c r="E110" s="60">
        <v>69</v>
      </c>
      <c r="F110" s="60">
        <v>57</v>
      </c>
      <c r="G110" s="60">
        <v>126</v>
      </c>
      <c r="H110" s="60">
        <v>28</v>
      </c>
      <c r="I110" s="60">
        <v>22</v>
      </c>
      <c r="J110" s="60">
        <v>50</v>
      </c>
      <c r="K110" s="60">
        <v>25</v>
      </c>
      <c r="L110" s="60">
        <v>22</v>
      </c>
      <c r="M110" s="60">
        <v>47</v>
      </c>
      <c r="N110" s="59">
        <v>36.231884057971016</v>
      </c>
      <c r="O110" s="59">
        <v>38.596491228070171</v>
      </c>
      <c r="P110" s="59">
        <v>37.301587301587304</v>
      </c>
      <c r="Q110" s="36">
        <v>33.333333333333329</v>
      </c>
      <c r="R110" s="36">
        <v>36.666666666666664</v>
      </c>
      <c r="S110" s="36">
        <v>34.814814814814817</v>
      </c>
    </row>
    <row r="111" spans="1:21" ht="12" x14ac:dyDescent="0.2">
      <c r="A111" s="44" t="s">
        <v>83</v>
      </c>
      <c r="B111" s="60">
        <v>150</v>
      </c>
      <c r="C111" s="60">
        <v>232</v>
      </c>
      <c r="D111" s="60">
        <v>382</v>
      </c>
      <c r="E111" s="60">
        <v>148</v>
      </c>
      <c r="F111" s="60">
        <v>228</v>
      </c>
      <c r="G111" s="60">
        <v>376</v>
      </c>
      <c r="H111" s="60">
        <v>30</v>
      </c>
      <c r="I111" s="60">
        <v>60</v>
      </c>
      <c r="J111" s="60">
        <v>90</v>
      </c>
      <c r="K111" s="60">
        <v>29</v>
      </c>
      <c r="L111" s="46">
        <v>51</v>
      </c>
      <c r="M111" s="60">
        <v>80</v>
      </c>
      <c r="N111" s="59">
        <v>19.594594594594593</v>
      </c>
      <c r="O111" s="59">
        <v>22.368421052631579</v>
      </c>
      <c r="P111" s="59">
        <v>21.276595744680851</v>
      </c>
      <c r="Q111" s="36">
        <v>19.333333333333332</v>
      </c>
      <c r="R111" s="36">
        <v>21.982758620689655</v>
      </c>
      <c r="S111" s="36">
        <v>20.94240837696335</v>
      </c>
      <c r="T111" s="7"/>
      <c r="U111" s="7"/>
    </row>
    <row r="112" spans="1:21" ht="12" x14ac:dyDescent="0.2">
      <c r="A112" s="44" t="s">
        <v>236</v>
      </c>
      <c r="B112" s="60">
        <v>9</v>
      </c>
      <c r="C112" s="60">
        <v>26</v>
      </c>
      <c r="D112" s="60">
        <v>35</v>
      </c>
      <c r="E112" s="60">
        <v>9</v>
      </c>
      <c r="F112" s="60">
        <v>26</v>
      </c>
      <c r="G112" s="60">
        <v>35</v>
      </c>
      <c r="H112" s="60">
        <v>8</v>
      </c>
      <c r="I112" s="60">
        <v>22</v>
      </c>
      <c r="J112" s="60">
        <v>30</v>
      </c>
      <c r="K112" s="60">
        <v>6</v>
      </c>
      <c r="L112" s="60">
        <v>19</v>
      </c>
      <c r="M112" s="60">
        <v>25</v>
      </c>
      <c r="N112" s="59">
        <v>66.666666666666657</v>
      </c>
      <c r="O112" s="59">
        <v>73.076923076923066</v>
      </c>
      <c r="P112" s="59">
        <v>71.428571428571431</v>
      </c>
      <c r="Q112" s="36">
        <v>66.666666666666657</v>
      </c>
      <c r="R112" s="36">
        <v>73.076923076923066</v>
      </c>
      <c r="S112" s="36">
        <v>71.428571428571431</v>
      </c>
    </row>
    <row r="113" spans="1:21" ht="12" x14ac:dyDescent="0.2">
      <c r="A113" s="44" t="s">
        <v>191</v>
      </c>
      <c r="B113" s="60">
        <v>206</v>
      </c>
      <c r="C113" s="60">
        <v>343</v>
      </c>
      <c r="D113" s="60">
        <v>549</v>
      </c>
      <c r="E113" s="60">
        <v>197</v>
      </c>
      <c r="F113" s="60">
        <v>328</v>
      </c>
      <c r="G113" s="60">
        <v>525</v>
      </c>
      <c r="H113" s="60">
        <v>30</v>
      </c>
      <c r="I113" s="60">
        <v>70</v>
      </c>
      <c r="J113" s="60">
        <v>100</v>
      </c>
      <c r="K113" s="60">
        <v>29</v>
      </c>
      <c r="L113" s="60">
        <v>62</v>
      </c>
      <c r="M113" s="60">
        <v>91</v>
      </c>
      <c r="N113" s="59">
        <v>14.720812182741117</v>
      </c>
      <c r="O113" s="59">
        <v>18.902439024390244</v>
      </c>
      <c r="P113" s="59">
        <v>17.333333333333336</v>
      </c>
      <c r="Q113" s="36">
        <v>14.077669902912621</v>
      </c>
      <c r="R113" s="36">
        <v>18.075801749271136</v>
      </c>
      <c r="S113" s="36">
        <v>16.575591985428051</v>
      </c>
    </row>
    <row r="114" spans="1:21" ht="12" x14ac:dyDescent="0.2">
      <c r="A114" s="44" t="s">
        <v>86</v>
      </c>
      <c r="B114" s="60">
        <v>95</v>
      </c>
      <c r="C114" s="60">
        <v>221</v>
      </c>
      <c r="D114" s="60">
        <v>316</v>
      </c>
      <c r="E114" s="60">
        <v>95</v>
      </c>
      <c r="F114" s="60">
        <v>207</v>
      </c>
      <c r="G114" s="60">
        <v>302</v>
      </c>
      <c r="H114" s="60">
        <v>42</v>
      </c>
      <c r="I114" s="60">
        <v>84</v>
      </c>
      <c r="J114" s="60">
        <v>126</v>
      </c>
      <c r="K114" s="60">
        <v>35</v>
      </c>
      <c r="L114" s="60">
        <v>76</v>
      </c>
      <c r="M114" s="60">
        <v>111</v>
      </c>
      <c r="N114" s="59">
        <v>36.84210526315789</v>
      </c>
      <c r="O114" s="59">
        <v>36.714975845410628</v>
      </c>
      <c r="P114" s="59">
        <v>36.754966887417218</v>
      </c>
      <c r="Q114" s="36">
        <v>36.84210526315789</v>
      </c>
      <c r="R114" s="36">
        <v>34.389140271493211</v>
      </c>
      <c r="S114" s="36">
        <v>35.12658227848101</v>
      </c>
    </row>
    <row r="115" spans="1:21" ht="12" x14ac:dyDescent="0.2">
      <c r="A115" s="42" t="s">
        <v>13</v>
      </c>
      <c r="B115" s="43">
        <v>319</v>
      </c>
      <c r="C115" s="43">
        <v>556</v>
      </c>
      <c r="D115" s="43">
        <v>875</v>
      </c>
      <c r="E115" s="43">
        <v>306</v>
      </c>
      <c r="F115" s="43">
        <v>532</v>
      </c>
      <c r="G115" s="43">
        <v>838</v>
      </c>
      <c r="H115" s="43">
        <v>150</v>
      </c>
      <c r="I115" s="43">
        <v>287</v>
      </c>
      <c r="J115" s="43">
        <v>437</v>
      </c>
      <c r="K115" s="43">
        <v>136</v>
      </c>
      <c r="L115" s="43">
        <v>256</v>
      </c>
      <c r="M115" s="43">
        <v>392</v>
      </c>
      <c r="N115" s="35">
        <v>44.444444444444443</v>
      </c>
      <c r="O115" s="35">
        <v>48.120300751879697</v>
      </c>
      <c r="P115" s="35">
        <v>46.778042959427211</v>
      </c>
      <c r="Q115" s="35">
        <v>42.63322884012539</v>
      </c>
      <c r="R115" s="35">
        <v>46.043165467625904</v>
      </c>
      <c r="S115" s="35">
        <v>44.800000000000004</v>
      </c>
    </row>
    <row r="116" spans="1:21" ht="12" x14ac:dyDescent="0.2">
      <c r="A116" s="44" t="s">
        <v>206</v>
      </c>
      <c r="B116" s="60">
        <v>47</v>
      </c>
      <c r="C116" s="60">
        <v>25</v>
      </c>
      <c r="D116" s="60">
        <v>72</v>
      </c>
      <c r="E116" s="60">
        <v>47</v>
      </c>
      <c r="F116" s="60">
        <v>25</v>
      </c>
      <c r="G116" s="60">
        <v>72</v>
      </c>
      <c r="H116" s="60">
        <v>21</v>
      </c>
      <c r="I116" s="60">
        <v>12</v>
      </c>
      <c r="J116" s="60">
        <v>33</v>
      </c>
      <c r="K116" s="60">
        <v>17</v>
      </c>
      <c r="L116" s="60">
        <v>7</v>
      </c>
      <c r="M116" s="60">
        <v>24</v>
      </c>
      <c r="N116" s="59">
        <v>36.170212765957451</v>
      </c>
      <c r="O116" s="59">
        <v>28.000000000000004</v>
      </c>
      <c r="P116" s="59">
        <v>33.333333333333329</v>
      </c>
      <c r="Q116" s="36">
        <v>36.170212765957451</v>
      </c>
      <c r="R116" s="36">
        <v>28.000000000000004</v>
      </c>
      <c r="S116" s="36">
        <v>33.333333333333329</v>
      </c>
    </row>
    <row r="117" spans="1:21" ht="12" x14ac:dyDescent="0.2">
      <c r="A117" s="44" t="s">
        <v>180</v>
      </c>
      <c r="B117" s="60">
        <v>42</v>
      </c>
      <c r="C117" s="60">
        <v>47</v>
      </c>
      <c r="D117" s="60">
        <v>89</v>
      </c>
      <c r="E117" s="60">
        <v>41</v>
      </c>
      <c r="F117" s="60">
        <v>45</v>
      </c>
      <c r="G117" s="60">
        <v>86</v>
      </c>
      <c r="H117" s="60">
        <v>26</v>
      </c>
      <c r="I117" s="60">
        <v>38</v>
      </c>
      <c r="J117" s="60">
        <v>64</v>
      </c>
      <c r="K117" s="60">
        <v>24</v>
      </c>
      <c r="L117" s="60">
        <v>35</v>
      </c>
      <c r="M117" s="60">
        <v>59</v>
      </c>
      <c r="N117" s="59">
        <v>58.536585365853654</v>
      </c>
      <c r="O117" s="59">
        <v>77.777777777777786</v>
      </c>
      <c r="P117" s="59">
        <v>68.604651162790702</v>
      </c>
      <c r="Q117" s="36">
        <v>57.142857142857139</v>
      </c>
      <c r="R117" s="36">
        <v>74.468085106382972</v>
      </c>
      <c r="S117" s="36">
        <v>66.292134831460672</v>
      </c>
      <c r="T117" s="7"/>
      <c r="U117" s="7"/>
    </row>
    <row r="118" spans="1:21" s="7" customFormat="1" ht="12" x14ac:dyDescent="0.2">
      <c r="A118" s="44" t="s">
        <v>181</v>
      </c>
      <c r="B118" s="60">
        <v>49</v>
      </c>
      <c r="C118" s="60">
        <v>58</v>
      </c>
      <c r="D118" s="60">
        <v>107</v>
      </c>
      <c r="E118" s="60">
        <v>43</v>
      </c>
      <c r="F118" s="60">
        <v>56</v>
      </c>
      <c r="G118" s="60">
        <v>99</v>
      </c>
      <c r="H118" s="60">
        <v>27</v>
      </c>
      <c r="I118" s="60">
        <v>38</v>
      </c>
      <c r="J118" s="60">
        <v>65</v>
      </c>
      <c r="K118" s="60">
        <v>25</v>
      </c>
      <c r="L118" s="60">
        <v>35</v>
      </c>
      <c r="M118" s="60">
        <v>60</v>
      </c>
      <c r="N118" s="59">
        <v>58.139534883720934</v>
      </c>
      <c r="O118" s="59">
        <v>62.5</v>
      </c>
      <c r="P118" s="59">
        <v>60.606060606060609</v>
      </c>
      <c r="Q118" s="36">
        <v>51.020408163265309</v>
      </c>
      <c r="R118" s="36">
        <v>60.344827586206897</v>
      </c>
      <c r="S118" s="36">
        <v>56.074766355140184</v>
      </c>
      <c r="T118" s="4"/>
      <c r="U118" s="4"/>
    </row>
    <row r="119" spans="1:21" ht="12" x14ac:dyDescent="0.2">
      <c r="A119" s="44" t="s">
        <v>83</v>
      </c>
      <c r="B119" s="60">
        <v>117</v>
      </c>
      <c r="C119" s="60">
        <v>215</v>
      </c>
      <c r="D119" s="60">
        <v>332</v>
      </c>
      <c r="E119" s="60">
        <v>115</v>
      </c>
      <c r="F119" s="60">
        <v>210</v>
      </c>
      <c r="G119" s="60">
        <v>325</v>
      </c>
      <c r="H119" s="60">
        <v>40</v>
      </c>
      <c r="I119" s="60">
        <v>89</v>
      </c>
      <c r="J119" s="60">
        <v>129</v>
      </c>
      <c r="K119" s="60">
        <v>39</v>
      </c>
      <c r="L119" s="60">
        <v>84</v>
      </c>
      <c r="M119" s="60">
        <v>123</v>
      </c>
      <c r="N119" s="59">
        <v>33.913043478260867</v>
      </c>
      <c r="O119" s="59">
        <v>40</v>
      </c>
      <c r="P119" s="59">
        <v>37.846153846153847</v>
      </c>
      <c r="Q119" s="36">
        <v>33.333333333333329</v>
      </c>
      <c r="R119" s="36">
        <v>39.069767441860463</v>
      </c>
      <c r="S119" s="36">
        <v>37.048192771084338</v>
      </c>
    </row>
    <row r="120" spans="1:21" ht="12" x14ac:dyDescent="0.2">
      <c r="A120" s="49" t="s">
        <v>182</v>
      </c>
      <c r="B120" s="60">
        <v>12</v>
      </c>
      <c r="C120" s="60">
        <v>13</v>
      </c>
      <c r="D120" s="60">
        <v>25</v>
      </c>
      <c r="E120" s="60">
        <v>11</v>
      </c>
      <c r="F120" s="60">
        <v>11</v>
      </c>
      <c r="G120" s="60">
        <v>22</v>
      </c>
      <c r="H120" s="60">
        <v>10</v>
      </c>
      <c r="I120" s="60">
        <v>11</v>
      </c>
      <c r="J120" s="60">
        <v>21</v>
      </c>
      <c r="K120" s="60">
        <v>8</v>
      </c>
      <c r="L120" s="60">
        <v>9</v>
      </c>
      <c r="M120" s="60">
        <v>17</v>
      </c>
      <c r="N120" s="59">
        <v>72.727272727272734</v>
      </c>
      <c r="O120" s="59">
        <v>81.818181818181827</v>
      </c>
      <c r="P120" s="59">
        <v>77.272727272727266</v>
      </c>
      <c r="Q120" s="36">
        <v>66.666666666666657</v>
      </c>
      <c r="R120" s="36">
        <v>69.230769230769226</v>
      </c>
      <c r="S120" s="36">
        <v>68</v>
      </c>
    </row>
    <row r="121" spans="1:21" ht="12" x14ac:dyDescent="0.2">
      <c r="A121" s="44" t="s">
        <v>174</v>
      </c>
      <c r="B121" s="60">
        <v>52</v>
      </c>
      <c r="C121" s="60">
        <v>198</v>
      </c>
      <c r="D121" s="60">
        <v>250</v>
      </c>
      <c r="E121" s="60">
        <v>49</v>
      </c>
      <c r="F121" s="60">
        <v>185</v>
      </c>
      <c r="G121" s="60">
        <v>234</v>
      </c>
      <c r="H121" s="60">
        <v>26</v>
      </c>
      <c r="I121" s="60">
        <v>99</v>
      </c>
      <c r="J121" s="60">
        <v>125</v>
      </c>
      <c r="K121" s="60">
        <v>23</v>
      </c>
      <c r="L121" s="60">
        <v>86</v>
      </c>
      <c r="M121" s="60">
        <v>109</v>
      </c>
      <c r="N121" s="59">
        <v>46.938775510204081</v>
      </c>
      <c r="O121" s="59">
        <v>46.486486486486491</v>
      </c>
      <c r="P121" s="59">
        <v>46.581196581196579</v>
      </c>
      <c r="Q121" s="36">
        <v>44.230769230769226</v>
      </c>
      <c r="R121" s="36">
        <v>43.43434343434344</v>
      </c>
      <c r="S121" s="36">
        <v>43.6</v>
      </c>
    </row>
    <row r="122" spans="1:21" ht="12" x14ac:dyDescent="0.2">
      <c r="A122" s="42" t="s">
        <v>12</v>
      </c>
      <c r="B122" s="43">
        <v>623</v>
      </c>
      <c r="C122" s="43">
        <v>1025</v>
      </c>
      <c r="D122" s="43">
        <v>1648</v>
      </c>
      <c r="E122" s="43">
        <v>584</v>
      </c>
      <c r="F122" s="43">
        <v>984</v>
      </c>
      <c r="G122" s="43">
        <v>1568</v>
      </c>
      <c r="H122" s="43">
        <v>269</v>
      </c>
      <c r="I122" s="43">
        <v>435</v>
      </c>
      <c r="J122" s="43">
        <v>704</v>
      </c>
      <c r="K122" s="43">
        <v>238</v>
      </c>
      <c r="L122" s="43">
        <v>398</v>
      </c>
      <c r="M122" s="43">
        <v>636</v>
      </c>
      <c r="N122" s="35">
        <v>40.753424657534246</v>
      </c>
      <c r="O122" s="35">
        <v>40.447154471544714</v>
      </c>
      <c r="P122" s="35">
        <v>40.561224489795919</v>
      </c>
      <c r="Q122" s="35">
        <v>38.202247191011232</v>
      </c>
      <c r="R122" s="35">
        <v>38.829268292682926</v>
      </c>
      <c r="S122" s="35">
        <v>38.592233009708735</v>
      </c>
    </row>
    <row r="123" spans="1:21" ht="12" x14ac:dyDescent="0.2">
      <c r="A123" s="44" t="s">
        <v>206</v>
      </c>
      <c r="B123" s="60">
        <v>124</v>
      </c>
      <c r="C123" s="60">
        <v>40</v>
      </c>
      <c r="D123" s="60">
        <v>164</v>
      </c>
      <c r="E123" s="60">
        <v>117</v>
      </c>
      <c r="F123" s="60">
        <v>38</v>
      </c>
      <c r="G123" s="60">
        <v>155</v>
      </c>
      <c r="H123" s="60">
        <v>28</v>
      </c>
      <c r="I123" s="60">
        <v>6</v>
      </c>
      <c r="J123" s="60">
        <v>34</v>
      </c>
      <c r="K123" s="60">
        <v>26</v>
      </c>
      <c r="L123" s="60">
        <v>5</v>
      </c>
      <c r="M123" s="60">
        <v>31</v>
      </c>
      <c r="N123" s="59">
        <v>22.222222222222221</v>
      </c>
      <c r="O123" s="59">
        <v>13.157894736842104</v>
      </c>
      <c r="P123" s="59">
        <v>20</v>
      </c>
      <c r="Q123" s="36">
        <v>20.967741935483872</v>
      </c>
      <c r="R123" s="36">
        <v>12.5</v>
      </c>
      <c r="S123" s="36">
        <v>18.902439024390244</v>
      </c>
    </row>
    <row r="124" spans="1:21" ht="12" x14ac:dyDescent="0.2">
      <c r="A124" s="44" t="s">
        <v>180</v>
      </c>
      <c r="B124" s="60">
        <v>73</v>
      </c>
      <c r="C124" s="60">
        <v>115</v>
      </c>
      <c r="D124" s="60">
        <v>188</v>
      </c>
      <c r="E124" s="60">
        <v>67</v>
      </c>
      <c r="F124" s="60">
        <v>111</v>
      </c>
      <c r="G124" s="60">
        <v>178</v>
      </c>
      <c r="H124" s="60">
        <v>54</v>
      </c>
      <c r="I124" s="60">
        <v>88</v>
      </c>
      <c r="J124" s="60">
        <v>142</v>
      </c>
      <c r="K124" s="60">
        <v>45</v>
      </c>
      <c r="L124" s="60">
        <v>79</v>
      </c>
      <c r="M124" s="60">
        <v>124</v>
      </c>
      <c r="N124" s="59">
        <v>67.164179104477611</v>
      </c>
      <c r="O124" s="59">
        <v>71.171171171171167</v>
      </c>
      <c r="P124" s="59">
        <v>69.662921348314612</v>
      </c>
      <c r="Q124" s="36">
        <v>61.643835616438359</v>
      </c>
      <c r="R124" s="36">
        <v>68.695652173913047</v>
      </c>
      <c r="S124" s="36">
        <v>65.957446808510639</v>
      </c>
    </row>
    <row r="125" spans="1:21" ht="12" x14ac:dyDescent="0.2">
      <c r="A125" s="44" t="s">
        <v>181</v>
      </c>
      <c r="B125" s="60">
        <v>93</v>
      </c>
      <c r="C125" s="60">
        <v>84</v>
      </c>
      <c r="D125" s="60">
        <v>177</v>
      </c>
      <c r="E125" s="60">
        <v>86</v>
      </c>
      <c r="F125" s="60">
        <v>80</v>
      </c>
      <c r="G125" s="60">
        <v>166</v>
      </c>
      <c r="H125" s="60">
        <v>71</v>
      </c>
      <c r="I125" s="60">
        <v>69</v>
      </c>
      <c r="J125" s="60">
        <v>140</v>
      </c>
      <c r="K125" s="60">
        <v>61</v>
      </c>
      <c r="L125" s="60">
        <v>59</v>
      </c>
      <c r="M125" s="60">
        <v>120</v>
      </c>
      <c r="N125" s="59">
        <v>70.930232558139537</v>
      </c>
      <c r="O125" s="59">
        <v>73.75</v>
      </c>
      <c r="P125" s="59">
        <v>72.289156626506028</v>
      </c>
      <c r="Q125" s="36">
        <v>65.591397849462368</v>
      </c>
      <c r="R125" s="36">
        <v>70.238095238095227</v>
      </c>
      <c r="S125" s="36">
        <v>67.796610169491515</v>
      </c>
      <c r="T125" s="7"/>
      <c r="U125" s="7"/>
    </row>
    <row r="126" spans="1:21" s="7" customFormat="1" ht="12" x14ac:dyDescent="0.2">
      <c r="A126" s="44" t="s">
        <v>83</v>
      </c>
      <c r="B126" s="60">
        <v>180</v>
      </c>
      <c r="C126" s="60">
        <v>300</v>
      </c>
      <c r="D126" s="60">
        <v>480</v>
      </c>
      <c r="E126" s="60">
        <v>172</v>
      </c>
      <c r="F126" s="60">
        <v>290</v>
      </c>
      <c r="G126" s="60">
        <v>462</v>
      </c>
      <c r="H126" s="60">
        <v>74</v>
      </c>
      <c r="I126" s="60">
        <v>145</v>
      </c>
      <c r="J126" s="60">
        <v>219</v>
      </c>
      <c r="K126" s="60">
        <v>68</v>
      </c>
      <c r="L126" s="60">
        <v>133</v>
      </c>
      <c r="M126" s="60">
        <v>201</v>
      </c>
      <c r="N126" s="59">
        <v>39.534883720930232</v>
      </c>
      <c r="O126" s="59">
        <v>45.862068965517238</v>
      </c>
      <c r="P126" s="59">
        <v>43.506493506493506</v>
      </c>
      <c r="Q126" s="36">
        <v>37.777777777777779</v>
      </c>
      <c r="R126" s="36">
        <v>44.333333333333336</v>
      </c>
      <c r="S126" s="36">
        <v>41.875</v>
      </c>
      <c r="T126" s="4"/>
      <c r="U126" s="4"/>
    </row>
    <row r="127" spans="1:21" ht="12" x14ac:dyDescent="0.2">
      <c r="A127" s="49" t="s">
        <v>182</v>
      </c>
      <c r="B127" s="60">
        <v>29</v>
      </c>
      <c r="C127" s="60">
        <v>17</v>
      </c>
      <c r="D127" s="60">
        <v>46</v>
      </c>
      <c r="E127" s="60">
        <v>28</v>
      </c>
      <c r="F127" s="60">
        <v>17</v>
      </c>
      <c r="G127" s="60">
        <v>45</v>
      </c>
      <c r="H127" s="60">
        <v>17</v>
      </c>
      <c r="I127" s="60">
        <v>12</v>
      </c>
      <c r="J127" s="60">
        <v>29</v>
      </c>
      <c r="K127" s="60">
        <v>15</v>
      </c>
      <c r="L127" s="60">
        <v>11</v>
      </c>
      <c r="M127" s="60">
        <v>26</v>
      </c>
      <c r="N127" s="59">
        <v>53.571428571428569</v>
      </c>
      <c r="O127" s="59">
        <v>64.705882352941174</v>
      </c>
      <c r="P127" s="59">
        <v>57.777777777777771</v>
      </c>
      <c r="Q127" s="36">
        <v>51.724137931034484</v>
      </c>
      <c r="R127" s="36">
        <v>64.705882352941174</v>
      </c>
      <c r="S127" s="36">
        <v>56.521739130434781</v>
      </c>
    </row>
    <row r="128" spans="1:21" ht="12" x14ac:dyDescent="0.2">
      <c r="A128" s="44" t="s">
        <v>174</v>
      </c>
      <c r="B128" s="60">
        <v>124</v>
      </c>
      <c r="C128" s="60">
        <v>469</v>
      </c>
      <c r="D128" s="60">
        <v>593</v>
      </c>
      <c r="E128" s="60">
        <v>114</v>
      </c>
      <c r="F128" s="60">
        <v>448</v>
      </c>
      <c r="G128" s="60">
        <v>562</v>
      </c>
      <c r="H128" s="60">
        <v>25</v>
      </c>
      <c r="I128" s="60">
        <v>115</v>
      </c>
      <c r="J128" s="60">
        <v>140</v>
      </c>
      <c r="K128" s="60">
        <v>23</v>
      </c>
      <c r="L128" s="60">
        <v>111</v>
      </c>
      <c r="M128" s="60">
        <v>134</v>
      </c>
      <c r="N128" s="59">
        <v>20.175438596491226</v>
      </c>
      <c r="O128" s="59">
        <v>24.776785714285715</v>
      </c>
      <c r="P128" s="59">
        <v>23.843416370106763</v>
      </c>
      <c r="Q128" s="36">
        <v>18.548387096774192</v>
      </c>
      <c r="R128" s="36">
        <v>23.667377398720681</v>
      </c>
      <c r="S128" s="36">
        <v>22.596964586846543</v>
      </c>
    </row>
    <row r="129" spans="1:19" ht="12" x14ac:dyDescent="0.2">
      <c r="A129" s="42" t="s">
        <v>4</v>
      </c>
      <c r="B129" s="43">
        <v>352</v>
      </c>
      <c r="C129" s="43">
        <v>431</v>
      </c>
      <c r="D129" s="43">
        <v>783</v>
      </c>
      <c r="E129" s="43">
        <v>325</v>
      </c>
      <c r="F129" s="43">
        <v>406</v>
      </c>
      <c r="G129" s="43">
        <v>731</v>
      </c>
      <c r="H129" s="43">
        <v>126</v>
      </c>
      <c r="I129" s="43">
        <v>161</v>
      </c>
      <c r="J129" s="43">
        <v>287</v>
      </c>
      <c r="K129" s="43">
        <v>110</v>
      </c>
      <c r="L129" s="43">
        <v>142</v>
      </c>
      <c r="M129" s="43">
        <v>252</v>
      </c>
      <c r="N129" s="35">
        <v>33.846153846153847</v>
      </c>
      <c r="O129" s="35">
        <v>34.975369458128078</v>
      </c>
      <c r="P129" s="35">
        <v>34.473324213406293</v>
      </c>
      <c r="Q129" s="35">
        <v>31.25</v>
      </c>
      <c r="R129" s="35">
        <v>32.946635730858468</v>
      </c>
      <c r="S129" s="35">
        <v>32.183908045977013</v>
      </c>
    </row>
    <row r="130" spans="1:19" ht="12.75" customHeight="1" x14ac:dyDescent="0.2">
      <c r="A130" s="44" t="s">
        <v>217</v>
      </c>
      <c r="B130" s="60">
        <v>141</v>
      </c>
      <c r="C130" s="60">
        <v>62</v>
      </c>
      <c r="D130" s="60">
        <v>203</v>
      </c>
      <c r="E130" s="60">
        <v>129</v>
      </c>
      <c r="F130" s="60">
        <v>58</v>
      </c>
      <c r="G130" s="60">
        <v>187</v>
      </c>
      <c r="H130" s="60">
        <v>39</v>
      </c>
      <c r="I130" s="60">
        <v>19</v>
      </c>
      <c r="J130" s="60">
        <v>58</v>
      </c>
      <c r="K130" s="60">
        <v>31</v>
      </c>
      <c r="L130" s="60">
        <v>16</v>
      </c>
      <c r="M130" s="60">
        <v>47</v>
      </c>
      <c r="N130" s="45">
        <v>24.031007751937985</v>
      </c>
      <c r="O130" s="45">
        <v>27.586206896551722</v>
      </c>
      <c r="P130" s="48">
        <v>25.133689839572192</v>
      </c>
      <c r="Q130" s="45">
        <v>21.98581560283688</v>
      </c>
      <c r="R130" s="45">
        <v>25.806451612903224</v>
      </c>
      <c r="S130" s="36">
        <v>23.152709359605911</v>
      </c>
    </row>
    <row r="131" spans="1:19" ht="12" x14ac:dyDescent="0.2">
      <c r="A131" s="44" t="s">
        <v>218</v>
      </c>
      <c r="B131" s="60">
        <v>25</v>
      </c>
      <c r="C131" s="60">
        <v>8</v>
      </c>
      <c r="D131" s="60">
        <v>33</v>
      </c>
      <c r="E131" s="60">
        <v>23</v>
      </c>
      <c r="F131" s="60">
        <v>8</v>
      </c>
      <c r="G131" s="60">
        <v>31</v>
      </c>
      <c r="H131" s="60">
        <v>14</v>
      </c>
      <c r="I131" s="60">
        <v>4</v>
      </c>
      <c r="J131" s="60">
        <v>18</v>
      </c>
      <c r="K131" s="60">
        <v>13</v>
      </c>
      <c r="L131" s="60">
        <v>4</v>
      </c>
      <c r="M131" s="60">
        <v>17</v>
      </c>
      <c r="N131" s="45">
        <v>56.521739130434781</v>
      </c>
      <c r="O131" s="45">
        <v>50</v>
      </c>
      <c r="P131" s="48">
        <v>54.838709677419352</v>
      </c>
      <c r="Q131" s="45">
        <v>52</v>
      </c>
      <c r="R131" s="45">
        <v>50</v>
      </c>
      <c r="S131" s="36">
        <v>51.515151515151516</v>
      </c>
    </row>
    <row r="132" spans="1:19" ht="12" x14ac:dyDescent="0.2">
      <c r="A132" s="44" t="s">
        <v>219</v>
      </c>
      <c r="B132" s="60">
        <v>136</v>
      </c>
      <c r="C132" s="60">
        <v>277</v>
      </c>
      <c r="D132" s="60">
        <v>413</v>
      </c>
      <c r="E132" s="60">
        <v>126</v>
      </c>
      <c r="F132" s="60">
        <v>260</v>
      </c>
      <c r="G132" s="60">
        <v>386</v>
      </c>
      <c r="H132" s="60">
        <v>44</v>
      </c>
      <c r="I132" s="60">
        <v>88</v>
      </c>
      <c r="J132" s="60">
        <v>132</v>
      </c>
      <c r="K132" s="60">
        <v>41</v>
      </c>
      <c r="L132" s="60">
        <v>81</v>
      </c>
      <c r="M132" s="60">
        <v>122</v>
      </c>
      <c r="N132" s="45">
        <v>32.539682539682538</v>
      </c>
      <c r="O132" s="45">
        <v>31.153846153846153</v>
      </c>
      <c r="P132" s="48">
        <v>31.606217616580313</v>
      </c>
      <c r="Q132" s="45">
        <v>30.147058823529409</v>
      </c>
      <c r="R132" s="45">
        <v>29.241877256317689</v>
      </c>
      <c r="S132" s="36">
        <v>29.539951573849876</v>
      </c>
    </row>
    <row r="133" spans="1:19" ht="12" x14ac:dyDescent="0.2">
      <c r="A133" s="49" t="s">
        <v>220</v>
      </c>
      <c r="B133" s="60">
        <v>36</v>
      </c>
      <c r="C133" s="60">
        <v>66</v>
      </c>
      <c r="D133" s="60">
        <v>102</v>
      </c>
      <c r="E133" s="60">
        <v>33</v>
      </c>
      <c r="F133" s="60">
        <v>62</v>
      </c>
      <c r="G133" s="60">
        <v>95</v>
      </c>
      <c r="H133" s="60">
        <v>17</v>
      </c>
      <c r="I133" s="60">
        <v>34</v>
      </c>
      <c r="J133" s="60">
        <v>51</v>
      </c>
      <c r="K133" s="60">
        <v>14</v>
      </c>
      <c r="L133" s="60">
        <v>27</v>
      </c>
      <c r="M133" s="60">
        <v>41</v>
      </c>
      <c r="N133" s="45">
        <v>42.424242424242422</v>
      </c>
      <c r="O133" s="45">
        <v>43.548387096774192</v>
      </c>
      <c r="P133" s="48">
        <v>43.15789473684211</v>
      </c>
      <c r="Q133" s="45">
        <v>38.888888888888893</v>
      </c>
      <c r="R133" s="45">
        <v>40.909090909090914</v>
      </c>
      <c r="S133" s="36">
        <v>40.196078431372548</v>
      </c>
    </row>
    <row r="134" spans="1:19" ht="12.75" customHeight="1" x14ac:dyDescent="0.2">
      <c r="A134" s="50" t="s">
        <v>63</v>
      </c>
      <c r="B134" s="53">
        <v>14</v>
      </c>
      <c r="C134" s="53">
        <v>18</v>
      </c>
      <c r="D134" s="60">
        <v>32</v>
      </c>
      <c r="E134" s="54">
        <v>14</v>
      </c>
      <c r="F134" s="54">
        <v>18</v>
      </c>
      <c r="G134" s="60">
        <v>32</v>
      </c>
      <c r="H134" s="54">
        <v>12</v>
      </c>
      <c r="I134" s="54">
        <v>16</v>
      </c>
      <c r="J134" s="60">
        <v>28</v>
      </c>
      <c r="K134" s="54">
        <v>11</v>
      </c>
      <c r="L134" s="54">
        <v>14</v>
      </c>
      <c r="M134" s="60">
        <v>25</v>
      </c>
      <c r="N134" s="45">
        <v>78.571428571428569</v>
      </c>
      <c r="O134" s="45">
        <v>77.777777777777786</v>
      </c>
      <c r="P134" s="55">
        <v>78.125</v>
      </c>
      <c r="Q134" s="45">
        <v>78.571428571428569</v>
      </c>
      <c r="R134" s="45">
        <v>77.777777777777786</v>
      </c>
      <c r="S134" s="56">
        <v>78.125</v>
      </c>
    </row>
    <row r="135" spans="1:19" ht="12" x14ac:dyDescent="0.2">
      <c r="A135" s="42" t="s">
        <v>11</v>
      </c>
      <c r="B135" s="43">
        <v>334</v>
      </c>
      <c r="C135" s="43">
        <v>258</v>
      </c>
      <c r="D135" s="43">
        <v>592</v>
      </c>
      <c r="E135" s="43">
        <v>311</v>
      </c>
      <c r="F135" s="43">
        <v>245</v>
      </c>
      <c r="G135" s="43">
        <v>556</v>
      </c>
      <c r="H135" s="43">
        <v>165</v>
      </c>
      <c r="I135" s="43">
        <v>191</v>
      </c>
      <c r="J135" s="43">
        <v>356</v>
      </c>
      <c r="K135" s="43">
        <v>153</v>
      </c>
      <c r="L135" s="43">
        <v>169</v>
      </c>
      <c r="M135" s="43">
        <v>322</v>
      </c>
      <c r="N135" s="35">
        <v>49.19614147909968</v>
      </c>
      <c r="O135" s="35">
        <v>68.979591836734699</v>
      </c>
      <c r="P135" s="35">
        <v>57.913669064748198</v>
      </c>
      <c r="Q135" s="35">
        <v>45.808383233532936</v>
      </c>
      <c r="R135" s="35">
        <v>65.503875968992247</v>
      </c>
      <c r="S135" s="35">
        <v>54.391891891891895</v>
      </c>
    </row>
    <row r="136" spans="1:19" ht="12" x14ac:dyDescent="0.2">
      <c r="A136" s="44" t="s">
        <v>194</v>
      </c>
      <c r="B136" s="60">
        <v>256</v>
      </c>
      <c r="C136" s="60">
        <v>125</v>
      </c>
      <c r="D136" s="60">
        <v>381</v>
      </c>
      <c r="E136" s="60">
        <v>242</v>
      </c>
      <c r="F136" s="60">
        <v>115</v>
      </c>
      <c r="G136" s="60">
        <v>357</v>
      </c>
      <c r="H136" s="60">
        <v>101</v>
      </c>
      <c r="I136" s="60">
        <v>69</v>
      </c>
      <c r="J136" s="60">
        <v>170</v>
      </c>
      <c r="K136" s="60">
        <v>92</v>
      </c>
      <c r="L136" s="60">
        <v>60</v>
      </c>
      <c r="M136" s="60">
        <v>152</v>
      </c>
      <c r="N136" s="59">
        <v>38.016528925619838</v>
      </c>
      <c r="O136" s="59">
        <v>52.173913043478258</v>
      </c>
      <c r="P136" s="59">
        <v>42.577030812324928</v>
      </c>
      <c r="Q136" s="36">
        <v>35.9375</v>
      </c>
      <c r="R136" s="36">
        <v>48</v>
      </c>
      <c r="S136" s="36">
        <v>39.895013123359583</v>
      </c>
    </row>
    <row r="137" spans="1:19" ht="12" x14ac:dyDescent="0.2">
      <c r="A137" s="44" t="s">
        <v>181</v>
      </c>
      <c r="B137" s="60">
        <v>18</v>
      </c>
      <c r="C137" s="60">
        <v>28</v>
      </c>
      <c r="D137" s="60">
        <v>46</v>
      </c>
      <c r="E137" s="60">
        <v>15</v>
      </c>
      <c r="F137" s="60">
        <v>28</v>
      </c>
      <c r="G137" s="60">
        <v>43</v>
      </c>
      <c r="H137" s="60">
        <v>15</v>
      </c>
      <c r="I137" s="60">
        <v>28</v>
      </c>
      <c r="J137" s="60">
        <v>43</v>
      </c>
      <c r="K137" s="37">
        <v>15</v>
      </c>
      <c r="L137" s="37">
        <v>25</v>
      </c>
      <c r="M137" s="60">
        <v>40</v>
      </c>
      <c r="N137" s="59">
        <v>100</v>
      </c>
      <c r="O137" s="59">
        <v>89.285714285714292</v>
      </c>
      <c r="P137" s="59">
        <v>93.023255813953483</v>
      </c>
      <c r="Q137" s="36">
        <v>83.333333333333343</v>
      </c>
      <c r="R137" s="36">
        <v>89.285714285714292</v>
      </c>
      <c r="S137" s="36">
        <v>86.956521739130437</v>
      </c>
    </row>
    <row r="138" spans="1:19" s="7" customFormat="1" ht="12" x14ac:dyDescent="0.2">
      <c r="A138" s="44" t="s">
        <v>83</v>
      </c>
      <c r="B138" s="60">
        <v>44</v>
      </c>
      <c r="C138" s="60">
        <v>76</v>
      </c>
      <c r="D138" s="60">
        <v>120</v>
      </c>
      <c r="E138" s="60">
        <v>41</v>
      </c>
      <c r="F138" s="60">
        <v>75</v>
      </c>
      <c r="G138" s="60">
        <v>116</v>
      </c>
      <c r="H138" s="60">
        <v>36</v>
      </c>
      <c r="I138" s="60">
        <v>67</v>
      </c>
      <c r="J138" s="60">
        <v>103</v>
      </c>
      <c r="K138" s="60">
        <v>34</v>
      </c>
      <c r="L138" s="60">
        <v>60</v>
      </c>
      <c r="M138" s="60">
        <v>94</v>
      </c>
      <c r="N138" s="59">
        <v>82.926829268292678</v>
      </c>
      <c r="O138" s="59">
        <v>80</v>
      </c>
      <c r="P138" s="59">
        <v>81.034482758620683</v>
      </c>
      <c r="Q138" s="36">
        <v>77.272727272727266</v>
      </c>
      <c r="R138" s="36">
        <v>78.94736842105263</v>
      </c>
      <c r="S138" s="36">
        <v>78.333333333333329</v>
      </c>
    </row>
    <row r="139" spans="1:19" s="7" customFormat="1" ht="12" x14ac:dyDescent="0.2">
      <c r="A139" s="44" t="s">
        <v>239</v>
      </c>
      <c r="B139" s="60">
        <v>5</v>
      </c>
      <c r="C139" s="60">
        <v>22</v>
      </c>
      <c r="D139" s="60">
        <v>27</v>
      </c>
      <c r="E139" s="60">
        <v>5</v>
      </c>
      <c r="F139" s="60">
        <v>20</v>
      </c>
      <c r="G139" s="60">
        <v>25</v>
      </c>
      <c r="H139" s="60">
        <v>5</v>
      </c>
      <c r="I139" s="60">
        <v>20</v>
      </c>
      <c r="J139" s="60">
        <v>25</v>
      </c>
      <c r="K139" s="60">
        <v>4</v>
      </c>
      <c r="L139" s="60">
        <v>17</v>
      </c>
      <c r="M139" s="60">
        <v>21</v>
      </c>
      <c r="N139" s="59">
        <v>80</v>
      </c>
      <c r="O139" s="59">
        <v>85</v>
      </c>
      <c r="P139" s="59">
        <v>84</v>
      </c>
      <c r="Q139" s="36">
        <v>80</v>
      </c>
      <c r="R139" s="36">
        <v>77.272727272727266</v>
      </c>
      <c r="S139" s="36">
        <v>77.777777777777786</v>
      </c>
    </row>
    <row r="140" spans="1:19" s="7" customFormat="1" ht="12" x14ac:dyDescent="0.2">
      <c r="A140" s="49" t="s">
        <v>182</v>
      </c>
      <c r="B140" s="60">
        <v>11</v>
      </c>
      <c r="C140" s="60">
        <v>7</v>
      </c>
      <c r="D140" s="60">
        <v>18</v>
      </c>
      <c r="E140" s="60">
        <v>8</v>
      </c>
      <c r="F140" s="60">
        <v>7</v>
      </c>
      <c r="G140" s="60">
        <v>15</v>
      </c>
      <c r="H140" s="60">
        <v>8</v>
      </c>
      <c r="I140" s="60">
        <v>7</v>
      </c>
      <c r="J140" s="60">
        <v>15</v>
      </c>
      <c r="K140" s="60">
        <v>8</v>
      </c>
      <c r="L140" s="60">
        <v>7</v>
      </c>
      <c r="M140" s="60">
        <v>15</v>
      </c>
      <c r="N140" s="59">
        <v>100</v>
      </c>
      <c r="O140" s="59">
        <v>100</v>
      </c>
      <c r="P140" s="59">
        <v>100</v>
      </c>
      <c r="Q140" s="36">
        <v>72.727272727272734</v>
      </c>
      <c r="R140" s="36">
        <v>100</v>
      </c>
      <c r="S140" s="36">
        <v>83.333333333333343</v>
      </c>
    </row>
    <row r="141" spans="1:19" s="7" customFormat="1" ht="12" x14ac:dyDescent="0.2">
      <c r="A141" s="42" t="s">
        <v>10</v>
      </c>
      <c r="B141" s="43">
        <v>221</v>
      </c>
      <c r="C141" s="43">
        <v>249</v>
      </c>
      <c r="D141" s="43">
        <v>470</v>
      </c>
      <c r="E141" s="43">
        <v>205</v>
      </c>
      <c r="F141" s="43">
        <v>236</v>
      </c>
      <c r="G141" s="43">
        <v>441</v>
      </c>
      <c r="H141" s="43">
        <v>146</v>
      </c>
      <c r="I141" s="43">
        <v>192</v>
      </c>
      <c r="J141" s="43">
        <v>338</v>
      </c>
      <c r="K141" s="43">
        <v>121</v>
      </c>
      <c r="L141" s="43">
        <v>162</v>
      </c>
      <c r="M141" s="43">
        <v>283</v>
      </c>
      <c r="N141" s="35">
        <v>59.024390243902438</v>
      </c>
      <c r="O141" s="35">
        <v>68.644067796610159</v>
      </c>
      <c r="P141" s="35">
        <v>64.172335600907033</v>
      </c>
      <c r="Q141" s="35">
        <v>54.751131221719461</v>
      </c>
      <c r="R141" s="35">
        <v>65.060240963855421</v>
      </c>
      <c r="S141" s="35">
        <v>60.212765957446813</v>
      </c>
    </row>
    <row r="142" spans="1:19" ht="12" x14ac:dyDescent="0.2">
      <c r="A142" s="44" t="s">
        <v>102</v>
      </c>
      <c r="B142" s="60">
        <v>7</v>
      </c>
      <c r="C142" s="60">
        <v>16</v>
      </c>
      <c r="D142" s="60">
        <v>23</v>
      </c>
      <c r="E142" s="60">
        <v>7</v>
      </c>
      <c r="F142" s="60">
        <v>16</v>
      </c>
      <c r="G142" s="60">
        <v>23</v>
      </c>
      <c r="H142" s="60">
        <v>7</v>
      </c>
      <c r="I142" s="60">
        <v>15</v>
      </c>
      <c r="J142" s="60">
        <v>22</v>
      </c>
      <c r="K142" s="60">
        <v>6</v>
      </c>
      <c r="L142" s="60">
        <v>12</v>
      </c>
      <c r="M142" s="60">
        <v>18</v>
      </c>
      <c r="N142" s="59">
        <v>85.714285714285708</v>
      </c>
      <c r="O142" s="59">
        <v>75</v>
      </c>
      <c r="P142" s="59">
        <v>78.260869565217391</v>
      </c>
      <c r="Q142" s="36">
        <v>85.714285714285708</v>
      </c>
      <c r="R142" s="36">
        <v>75</v>
      </c>
      <c r="S142" s="36">
        <v>78.260869565217391</v>
      </c>
    </row>
    <row r="143" spans="1:19" ht="12" x14ac:dyDescent="0.2">
      <c r="A143" s="44" t="s">
        <v>189</v>
      </c>
      <c r="B143" s="60">
        <v>110</v>
      </c>
      <c r="C143" s="60">
        <v>106</v>
      </c>
      <c r="D143" s="60">
        <v>216</v>
      </c>
      <c r="E143" s="60">
        <v>103</v>
      </c>
      <c r="F143" s="60">
        <v>96</v>
      </c>
      <c r="G143" s="60">
        <v>199</v>
      </c>
      <c r="H143" s="60">
        <v>51</v>
      </c>
      <c r="I143" s="60">
        <v>63</v>
      </c>
      <c r="J143" s="60">
        <v>114</v>
      </c>
      <c r="K143" s="60">
        <v>42</v>
      </c>
      <c r="L143" s="60">
        <v>52</v>
      </c>
      <c r="M143" s="60">
        <v>94</v>
      </c>
      <c r="N143" s="59">
        <v>40.776699029126213</v>
      </c>
      <c r="O143" s="59">
        <v>54.166666666666664</v>
      </c>
      <c r="P143" s="59">
        <v>47.236180904522612</v>
      </c>
      <c r="Q143" s="36">
        <v>38.181818181818187</v>
      </c>
      <c r="R143" s="36">
        <v>49.056603773584904</v>
      </c>
      <c r="S143" s="36">
        <v>43.518518518518519</v>
      </c>
    </row>
    <row r="144" spans="1:19" ht="12" x14ac:dyDescent="0.2">
      <c r="A144" s="44" t="s">
        <v>239</v>
      </c>
      <c r="B144" s="60">
        <v>10</v>
      </c>
      <c r="C144" s="60">
        <v>34</v>
      </c>
      <c r="D144" s="60">
        <v>44</v>
      </c>
      <c r="E144" s="60">
        <v>10</v>
      </c>
      <c r="F144" s="60">
        <v>33</v>
      </c>
      <c r="G144" s="60">
        <v>43</v>
      </c>
      <c r="H144" s="60">
        <v>10</v>
      </c>
      <c r="I144" s="60">
        <v>33</v>
      </c>
      <c r="J144" s="60">
        <v>43</v>
      </c>
      <c r="K144" s="60">
        <v>6</v>
      </c>
      <c r="L144" s="60">
        <v>27</v>
      </c>
      <c r="M144" s="60">
        <v>33</v>
      </c>
      <c r="N144" s="59">
        <v>60</v>
      </c>
      <c r="O144" s="59">
        <v>81.818181818181827</v>
      </c>
      <c r="P144" s="59">
        <v>76.744186046511629</v>
      </c>
      <c r="Q144" s="36">
        <v>60</v>
      </c>
      <c r="R144" s="36">
        <v>79.411764705882348</v>
      </c>
      <c r="S144" s="36">
        <v>75</v>
      </c>
    </row>
    <row r="145" spans="1:21" ht="12" x14ac:dyDescent="0.2">
      <c r="A145" s="44" t="s">
        <v>228</v>
      </c>
      <c r="B145" s="60">
        <v>58</v>
      </c>
      <c r="C145" s="60">
        <v>27</v>
      </c>
      <c r="D145" s="60">
        <v>85</v>
      </c>
      <c r="E145" s="60">
        <v>52</v>
      </c>
      <c r="F145" s="60">
        <v>25</v>
      </c>
      <c r="G145" s="60">
        <v>77</v>
      </c>
      <c r="H145" s="60">
        <v>50</v>
      </c>
      <c r="I145" s="60">
        <v>23</v>
      </c>
      <c r="J145" s="60">
        <v>73</v>
      </c>
      <c r="K145" s="60">
        <v>45</v>
      </c>
      <c r="L145" s="60">
        <v>21</v>
      </c>
      <c r="M145" s="60">
        <v>66</v>
      </c>
      <c r="N145" s="59">
        <v>86.538461538461547</v>
      </c>
      <c r="O145" s="59">
        <v>84</v>
      </c>
      <c r="P145" s="59">
        <v>85.714285714285708</v>
      </c>
      <c r="Q145" s="36">
        <v>77.58620689655173</v>
      </c>
      <c r="R145" s="36">
        <v>77.777777777777786</v>
      </c>
      <c r="S145" s="36">
        <v>77.64705882352942</v>
      </c>
    </row>
    <row r="146" spans="1:21" ht="12" x14ac:dyDescent="0.2">
      <c r="A146" s="44" t="s">
        <v>199</v>
      </c>
      <c r="B146" s="60">
        <v>36</v>
      </c>
      <c r="C146" s="60">
        <v>66</v>
      </c>
      <c r="D146" s="60">
        <v>102</v>
      </c>
      <c r="E146" s="60">
        <v>33</v>
      </c>
      <c r="F146" s="60">
        <v>66</v>
      </c>
      <c r="G146" s="60">
        <v>99</v>
      </c>
      <c r="H146" s="60">
        <v>28</v>
      </c>
      <c r="I146" s="60">
        <v>58</v>
      </c>
      <c r="J146" s="60">
        <v>86</v>
      </c>
      <c r="K146" s="60">
        <v>22</v>
      </c>
      <c r="L146" s="60">
        <v>50</v>
      </c>
      <c r="M146" s="60">
        <v>72</v>
      </c>
      <c r="N146" s="59">
        <v>66.666666666666657</v>
      </c>
      <c r="O146" s="59">
        <v>75.757575757575751</v>
      </c>
      <c r="P146" s="59">
        <v>72.727272727272734</v>
      </c>
      <c r="Q146" s="36">
        <v>61.111111111111114</v>
      </c>
      <c r="R146" s="36">
        <v>75.757575757575751</v>
      </c>
      <c r="S146" s="36">
        <v>70.588235294117652</v>
      </c>
    </row>
    <row r="147" spans="1:21" ht="12" x14ac:dyDescent="0.2">
      <c r="A147" s="42" t="s">
        <v>9</v>
      </c>
      <c r="B147" s="43">
        <v>1010</v>
      </c>
      <c r="C147" s="43">
        <v>1253</v>
      </c>
      <c r="D147" s="43">
        <v>2263</v>
      </c>
      <c r="E147" s="43">
        <v>955</v>
      </c>
      <c r="F147" s="43">
        <v>1202</v>
      </c>
      <c r="G147" s="43">
        <v>2157</v>
      </c>
      <c r="H147" s="43">
        <v>573</v>
      </c>
      <c r="I147" s="43">
        <v>814</v>
      </c>
      <c r="J147" s="43">
        <v>1387</v>
      </c>
      <c r="K147" s="43">
        <v>518</v>
      </c>
      <c r="L147" s="43">
        <v>737</v>
      </c>
      <c r="M147" s="43">
        <v>1255</v>
      </c>
      <c r="N147" s="35">
        <v>54.240837696335078</v>
      </c>
      <c r="O147" s="35">
        <v>61.314475873544097</v>
      </c>
      <c r="P147" s="35">
        <v>58.182661103384326</v>
      </c>
      <c r="Q147" s="35">
        <v>51.287128712871286</v>
      </c>
      <c r="R147" s="35">
        <v>58.818834796488431</v>
      </c>
      <c r="S147" s="35">
        <v>55.457357490057447</v>
      </c>
    </row>
    <row r="148" spans="1:21" ht="12" x14ac:dyDescent="0.2">
      <c r="A148" s="44" t="s">
        <v>206</v>
      </c>
      <c r="B148" s="60">
        <v>183</v>
      </c>
      <c r="C148" s="60">
        <v>67</v>
      </c>
      <c r="D148" s="60">
        <v>250</v>
      </c>
      <c r="E148" s="60">
        <v>174</v>
      </c>
      <c r="F148" s="60">
        <v>61</v>
      </c>
      <c r="G148" s="60">
        <v>235</v>
      </c>
      <c r="H148" s="60">
        <v>89</v>
      </c>
      <c r="I148" s="60">
        <v>31</v>
      </c>
      <c r="J148" s="60">
        <v>120</v>
      </c>
      <c r="K148" s="60">
        <v>79</v>
      </c>
      <c r="L148" s="60">
        <v>26</v>
      </c>
      <c r="M148" s="60">
        <v>105</v>
      </c>
      <c r="N148" s="59">
        <v>45.402298850574709</v>
      </c>
      <c r="O148" s="59">
        <v>42.622950819672127</v>
      </c>
      <c r="P148" s="59">
        <v>44.680851063829785</v>
      </c>
      <c r="Q148" s="36">
        <v>43.169398907103826</v>
      </c>
      <c r="R148" s="36">
        <v>38.805970149253731</v>
      </c>
      <c r="S148" s="36">
        <v>42</v>
      </c>
    </row>
    <row r="149" spans="1:21" ht="12" x14ac:dyDescent="0.2">
      <c r="A149" s="44" t="s">
        <v>180</v>
      </c>
      <c r="B149" s="60">
        <v>113</v>
      </c>
      <c r="C149" s="60">
        <v>128</v>
      </c>
      <c r="D149" s="60">
        <v>241</v>
      </c>
      <c r="E149" s="60">
        <v>104</v>
      </c>
      <c r="F149" s="60">
        <v>114</v>
      </c>
      <c r="G149" s="60">
        <v>218</v>
      </c>
      <c r="H149" s="60">
        <v>78</v>
      </c>
      <c r="I149" s="60">
        <v>87</v>
      </c>
      <c r="J149" s="60">
        <v>165</v>
      </c>
      <c r="K149" s="60">
        <v>70</v>
      </c>
      <c r="L149" s="60">
        <v>79</v>
      </c>
      <c r="M149" s="60">
        <v>149</v>
      </c>
      <c r="N149" s="59">
        <v>67.307692307692307</v>
      </c>
      <c r="O149" s="59">
        <v>69.298245614035096</v>
      </c>
      <c r="P149" s="59">
        <v>68.348623853211009</v>
      </c>
      <c r="Q149" s="36">
        <v>61.946902654867252</v>
      </c>
      <c r="R149" s="36">
        <v>61.71875</v>
      </c>
      <c r="S149" s="36">
        <v>61.825726141078839</v>
      </c>
    </row>
    <row r="150" spans="1:21" ht="12" x14ac:dyDescent="0.2">
      <c r="A150" s="44" t="s">
        <v>176</v>
      </c>
      <c r="B150" s="46">
        <v>62</v>
      </c>
      <c r="C150" s="46">
        <v>72</v>
      </c>
      <c r="D150" s="60">
        <v>134</v>
      </c>
      <c r="E150" s="46">
        <v>56</v>
      </c>
      <c r="F150" s="46">
        <v>69</v>
      </c>
      <c r="G150" s="60">
        <v>125</v>
      </c>
      <c r="H150" s="46">
        <v>56</v>
      </c>
      <c r="I150" s="46">
        <v>69</v>
      </c>
      <c r="J150" s="60">
        <v>125</v>
      </c>
      <c r="K150" s="46">
        <v>49</v>
      </c>
      <c r="L150" s="46">
        <v>64</v>
      </c>
      <c r="M150" s="60">
        <v>113</v>
      </c>
      <c r="N150" s="59">
        <v>87.5</v>
      </c>
      <c r="O150" s="59">
        <v>92.753623188405797</v>
      </c>
      <c r="P150" s="59">
        <v>90.4</v>
      </c>
      <c r="Q150" s="36">
        <v>79.032258064516128</v>
      </c>
      <c r="R150" s="36">
        <v>88.888888888888886</v>
      </c>
      <c r="S150" s="36">
        <v>84.328358208955223</v>
      </c>
    </row>
    <row r="151" spans="1:21" ht="12" x14ac:dyDescent="0.2">
      <c r="A151" s="44" t="s">
        <v>181</v>
      </c>
      <c r="B151" s="60">
        <v>149</v>
      </c>
      <c r="C151" s="60">
        <v>138</v>
      </c>
      <c r="D151" s="60">
        <v>287</v>
      </c>
      <c r="E151" s="60">
        <v>141</v>
      </c>
      <c r="F151" s="60">
        <v>131</v>
      </c>
      <c r="G151" s="60">
        <v>272</v>
      </c>
      <c r="H151" s="60">
        <v>80</v>
      </c>
      <c r="I151" s="60">
        <v>85</v>
      </c>
      <c r="J151" s="60">
        <v>165</v>
      </c>
      <c r="K151" s="60">
        <v>76</v>
      </c>
      <c r="L151" s="60">
        <v>79</v>
      </c>
      <c r="M151" s="60">
        <v>155</v>
      </c>
      <c r="N151" s="59">
        <v>53.900709219858157</v>
      </c>
      <c r="O151" s="59">
        <v>60.305343511450381</v>
      </c>
      <c r="P151" s="59">
        <v>56.985294117647058</v>
      </c>
      <c r="Q151" s="36">
        <v>51.006711409395976</v>
      </c>
      <c r="R151" s="36">
        <v>57.246376811594203</v>
      </c>
      <c r="S151" s="36">
        <v>54.00696864111498</v>
      </c>
    </row>
    <row r="152" spans="1:21" ht="12" x14ac:dyDescent="0.2">
      <c r="A152" s="44" t="s">
        <v>83</v>
      </c>
      <c r="B152" s="60">
        <v>275</v>
      </c>
      <c r="C152" s="60">
        <v>379</v>
      </c>
      <c r="D152" s="60">
        <v>654</v>
      </c>
      <c r="E152" s="60">
        <v>265</v>
      </c>
      <c r="F152" s="60">
        <v>372</v>
      </c>
      <c r="G152" s="60">
        <v>637</v>
      </c>
      <c r="H152" s="60">
        <v>84</v>
      </c>
      <c r="I152" s="60">
        <v>133</v>
      </c>
      <c r="J152" s="60">
        <v>217</v>
      </c>
      <c r="K152" s="60">
        <v>77</v>
      </c>
      <c r="L152" s="60">
        <v>126</v>
      </c>
      <c r="M152" s="60">
        <v>203</v>
      </c>
      <c r="N152" s="59">
        <v>29.056603773584904</v>
      </c>
      <c r="O152" s="59">
        <v>33.87096774193548</v>
      </c>
      <c r="P152" s="59">
        <v>31.868131868131865</v>
      </c>
      <c r="Q152" s="36">
        <v>28.000000000000004</v>
      </c>
      <c r="R152" s="36">
        <v>33.245382585751983</v>
      </c>
      <c r="S152" s="36">
        <v>31.039755351681958</v>
      </c>
      <c r="T152" s="7"/>
      <c r="U152" s="7"/>
    </row>
    <row r="153" spans="1:21" ht="12" x14ac:dyDescent="0.2">
      <c r="A153" s="44" t="s">
        <v>198</v>
      </c>
      <c r="B153" s="60">
        <v>72</v>
      </c>
      <c r="C153" s="60">
        <v>56</v>
      </c>
      <c r="D153" s="60">
        <v>128</v>
      </c>
      <c r="E153" s="60">
        <v>69</v>
      </c>
      <c r="F153" s="60">
        <v>53</v>
      </c>
      <c r="G153" s="60">
        <v>122</v>
      </c>
      <c r="H153" s="60">
        <v>54</v>
      </c>
      <c r="I153" s="60">
        <v>45</v>
      </c>
      <c r="J153" s="60">
        <v>99</v>
      </c>
      <c r="K153" s="60">
        <v>49</v>
      </c>
      <c r="L153" s="60">
        <v>33</v>
      </c>
      <c r="M153" s="60">
        <v>82</v>
      </c>
      <c r="N153" s="59">
        <v>71.014492753623188</v>
      </c>
      <c r="O153" s="59">
        <v>62.264150943396224</v>
      </c>
      <c r="P153" s="59">
        <v>67.213114754098356</v>
      </c>
      <c r="Q153" s="36">
        <v>68.055555555555557</v>
      </c>
      <c r="R153" s="36">
        <v>58.928571428571431</v>
      </c>
      <c r="S153" s="36">
        <v>64.0625</v>
      </c>
      <c r="T153" s="7"/>
      <c r="U153" s="7"/>
    </row>
    <row r="154" spans="1:21" s="7" customFormat="1" ht="12" x14ac:dyDescent="0.2">
      <c r="A154" s="44" t="s">
        <v>239</v>
      </c>
      <c r="B154" s="60">
        <v>60</v>
      </c>
      <c r="C154" s="60">
        <v>205</v>
      </c>
      <c r="D154" s="60">
        <v>265</v>
      </c>
      <c r="E154" s="60">
        <v>55</v>
      </c>
      <c r="F154" s="60">
        <v>200</v>
      </c>
      <c r="G154" s="60">
        <v>255</v>
      </c>
      <c r="H154" s="60">
        <v>48</v>
      </c>
      <c r="I154" s="60">
        <v>172</v>
      </c>
      <c r="J154" s="60">
        <v>220</v>
      </c>
      <c r="K154" s="60">
        <v>39</v>
      </c>
      <c r="L154" s="60">
        <v>152</v>
      </c>
      <c r="M154" s="60">
        <v>191</v>
      </c>
      <c r="N154" s="59">
        <v>70.909090909090907</v>
      </c>
      <c r="O154" s="59">
        <v>76</v>
      </c>
      <c r="P154" s="59">
        <v>74.901960784313729</v>
      </c>
      <c r="Q154" s="36">
        <v>65</v>
      </c>
      <c r="R154" s="36">
        <v>74.146341463414629</v>
      </c>
      <c r="S154" s="36">
        <v>72.075471698113205</v>
      </c>
      <c r="T154" s="4"/>
      <c r="U154" s="4"/>
    </row>
    <row r="155" spans="1:21" ht="12" x14ac:dyDescent="0.2">
      <c r="A155" s="49" t="s">
        <v>182</v>
      </c>
      <c r="B155" s="60">
        <v>38</v>
      </c>
      <c r="C155" s="60">
        <v>32</v>
      </c>
      <c r="D155" s="60">
        <v>70</v>
      </c>
      <c r="E155" s="60">
        <v>35</v>
      </c>
      <c r="F155" s="60">
        <v>31</v>
      </c>
      <c r="G155" s="60">
        <v>66</v>
      </c>
      <c r="H155" s="60">
        <v>35</v>
      </c>
      <c r="I155" s="60">
        <v>31</v>
      </c>
      <c r="J155" s="60">
        <v>66</v>
      </c>
      <c r="K155" s="60">
        <v>33</v>
      </c>
      <c r="L155" s="60">
        <v>26</v>
      </c>
      <c r="M155" s="60">
        <v>59</v>
      </c>
      <c r="N155" s="59">
        <v>94.285714285714278</v>
      </c>
      <c r="O155" s="59">
        <v>83.870967741935488</v>
      </c>
      <c r="P155" s="59">
        <v>89.393939393939391</v>
      </c>
      <c r="Q155" s="36">
        <v>86.842105263157904</v>
      </c>
      <c r="R155" s="36">
        <v>81.25</v>
      </c>
      <c r="S155" s="36">
        <v>84.285714285714292</v>
      </c>
    </row>
    <row r="156" spans="1:21" ht="12" x14ac:dyDescent="0.2">
      <c r="A156" s="44" t="s">
        <v>213</v>
      </c>
      <c r="B156" s="60">
        <v>58</v>
      </c>
      <c r="C156" s="60">
        <v>176</v>
      </c>
      <c r="D156" s="60">
        <v>234</v>
      </c>
      <c r="E156" s="60">
        <v>56</v>
      </c>
      <c r="F156" s="60">
        <v>171</v>
      </c>
      <c r="G156" s="60">
        <v>227</v>
      </c>
      <c r="H156" s="60">
        <v>49</v>
      </c>
      <c r="I156" s="60">
        <v>161</v>
      </c>
      <c r="J156" s="60">
        <v>210</v>
      </c>
      <c r="K156" s="60">
        <v>46</v>
      </c>
      <c r="L156" s="60">
        <v>152</v>
      </c>
      <c r="M156" s="60">
        <v>198</v>
      </c>
      <c r="N156" s="59">
        <v>82.142857142857139</v>
      </c>
      <c r="O156" s="59">
        <v>88.888888888888886</v>
      </c>
      <c r="P156" s="59">
        <v>87.224669603524234</v>
      </c>
      <c r="Q156" s="36">
        <v>79.310344827586206</v>
      </c>
      <c r="R156" s="36">
        <v>86.36363636363636</v>
      </c>
      <c r="S156" s="36">
        <v>84.615384615384613</v>
      </c>
    </row>
    <row r="157" spans="1:21" ht="12" x14ac:dyDescent="0.2">
      <c r="A157" s="42" t="s">
        <v>7</v>
      </c>
      <c r="B157" s="43">
        <v>928</v>
      </c>
      <c r="C157" s="43">
        <v>1503</v>
      </c>
      <c r="D157" s="43">
        <v>2431</v>
      </c>
      <c r="E157" s="43">
        <v>879</v>
      </c>
      <c r="F157" s="43">
        <v>1440</v>
      </c>
      <c r="G157" s="43">
        <v>2319</v>
      </c>
      <c r="H157" s="43">
        <v>372</v>
      </c>
      <c r="I157" s="43">
        <v>636</v>
      </c>
      <c r="J157" s="43">
        <v>1008</v>
      </c>
      <c r="K157" s="43">
        <v>339</v>
      </c>
      <c r="L157" s="43">
        <v>596</v>
      </c>
      <c r="M157" s="43">
        <v>935</v>
      </c>
      <c r="N157" s="35">
        <v>38.56655290102389</v>
      </c>
      <c r="O157" s="35">
        <v>41.388888888888886</v>
      </c>
      <c r="P157" s="35">
        <v>40.319103061664514</v>
      </c>
      <c r="Q157" s="35">
        <v>36.530172413793103</v>
      </c>
      <c r="R157" s="35">
        <v>39.654025282767797</v>
      </c>
      <c r="S157" s="35">
        <v>38.461538461538467</v>
      </c>
    </row>
    <row r="158" spans="1:21" ht="12" x14ac:dyDescent="0.2">
      <c r="A158" s="44" t="s">
        <v>206</v>
      </c>
      <c r="B158" s="60">
        <v>211</v>
      </c>
      <c r="C158" s="60">
        <v>64</v>
      </c>
      <c r="D158" s="60">
        <v>275</v>
      </c>
      <c r="E158" s="60">
        <v>202</v>
      </c>
      <c r="F158" s="60">
        <v>62</v>
      </c>
      <c r="G158" s="60">
        <v>264</v>
      </c>
      <c r="H158" s="60">
        <v>61</v>
      </c>
      <c r="I158" s="60">
        <v>23</v>
      </c>
      <c r="J158" s="60">
        <v>84</v>
      </c>
      <c r="K158" s="60">
        <v>51</v>
      </c>
      <c r="L158" s="60">
        <v>21</v>
      </c>
      <c r="M158" s="60">
        <v>72</v>
      </c>
      <c r="N158" s="59">
        <v>25.247524752475247</v>
      </c>
      <c r="O158" s="59">
        <v>33.87096774193548</v>
      </c>
      <c r="P158" s="59">
        <v>27.27272727272727</v>
      </c>
      <c r="Q158" s="36">
        <v>24.170616113744074</v>
      </c>
      <c r="R158" s="36">
        <v>32.8125</v>
      </c>
      <c r="S158" s="36">
        <v>26.181818181818183</v>
      </c>
      <c r="T158" s="7"/>
      <c r="U158" s="7"/>
    </row>
    <row r="159" spans="1:21" s="7" customFormat="1" ht="12" x14ac:dyDescent="0.2">
      <c r="A159" s="44" t="s">
        <v>181</v>
      </c>
      <c r="B159" s="60">
        <v>90</v>
      </c>
      <c r="C159" s="60">
        <v>112</v>
      </c>
      <c r="D159" s="60">
        <v>202</v>
      </c>
      <c r="E159" s="60">
        <v>84</v>
      </c>
      <c r="F159" s="60">
        <v>106</v>
      </c>
      <c r="G159" s="60">
        <v>190</v>
      </c>
      <c r="H159" s="60">
        <v>44</v>
      </c>
      <c r="I159" s="60">
        <v>61</v>
      </c>
      <c r="J159" s="60">
        <v>105</v>
      </c>
      <c r="K159" s="60">
        <v>42</v>
      </c>
      <c r="L159" s="60">
        <v>52</v>
      </c>
      <c r="M159" s="60">
        <v>94</v>
      </c>
      <c r="N159" s="59">
        <v>50</v>
      </c>
      <c r="O159" s="59">
        <v>49.056603773584904</v>
      </c>
      <c r="P159" s="59">
        <v>49.473684210526315</v>
      </c>
      <c r="Q159" s="36">
        <v>46.666666666666664</v>
      </c>
      <c r="R159" s="36">
        <v>46.428571428571431</v>
      </c>
      <c r="S159" s="36">
        <v>46.534653465346537</v>
      </c>
    </row>
    <row r="160" spans="1:21" s="7" customFormat="1" ht="12" x14ac:dyDescent="0.2">
      <c r="A160" s="44" t="s">
        <v>83</v>
      </c>
      <c r="B160" s="60">
        <v>273</v>
      </c>
      <c r="C160" s="60">
        <v>419</v>
      </c>
      <c r="D160" s="60">
        <v>692</v>
      </c>
      <c r="E160" s="60">
        <v>263</v>
      </c>
      <c r="F160" s="60">
        <v>404</v>
      </c>
      <c r="G160" s="60">
        <v>667</v>
      </c>
      <c r="H160" s="60">
        <v>111</v>
      </c>
      <c r="I160" s="60">
        <v>171</v>
      </c>
      <c r="J160" s="60">
        <v>282</v>
      </c>
      <c r="K160" s="60">
        <v>99</v>
      </c>
      <c r="L160" s="60">
        <v>162</v>
      </c>
      <c r="M160" s="60">
        <v>261</v>
      </c>
      <c r="N160" s="59">
        <v>37.642585551330797</v>
      </c>
      <c r="O160" s="59">
        <v>40.099009900990104</v>
      </c>
      <c r="P160" s="59">
        <v>39.130434782608695</v>
      </c>
      <c r="Q160" s="36">
        <v>36.263736263736263</v>
      </c>
      <c r="R160" s="36">
        <v>38.663484486873507</v>
      </c>
      <c r="S160" s="36">
        <v>37.716763005780344</v>
      </c>
    </row>
    <row r="161" spans="1:21" s="7" customFormat="1" ht="12" x14ac:dyDescent="0.2">
      <c r="A161" s="44" t="s">
        <v>91</v>
      </c>
      <c r="B161" s="60">
        <v>92</v>
      </c>
      <c r="C161" s="60">
        <v>107</v>
      </c>
      <c r="D161" s="60">
        <v>199</v>
      </c>
      <c r="E161" s="60">
        <v>87</v>
      </c>
      <c r="F161" s="60">
        <v>98</v>
      </c>
      <c r="G161" s="60">
        <v>185</v>
      </c>
      <c r="H161" s="60">
        <v>51</v>
      </c>
      <c r="I161" s="60">
        <v>57</v>
      </c>
      <c r="J161" s="60">
        <v>108</v>
      </c>
      <c r="K161" s="60">
        <v>47</v>
      </c>
      <c r="L161" s="60">
        <v>53</v>
      </c>
      <c r="M161" s="60">
        <v>100</v>
      </c>
      <c r="N161" s="59">
        <v>54.022988505747129</v>
      </c>
      <c r="O161" s="59">
        <v>54.081632653061227</v>
      </c>
      <c r="P161" s="59">
        <v>54.054054054054056</v>
      </c>
      <c r="Q161" s="36">
        <v>51.086956521739133</v>
      </c>
      <c r="R161" s="36">
        <v>49.532710280373834</v>
      </c>
      <c r="S161" s="36">
        <v>50.251256281407031</v>
      </c>
      <c r="T161" s="4"/>
      <c r="U161" s="4"/>
    </row>
    <row r="162" spans="1:21" s="34" customFormat="1" ht="12" x14ac:dyDescent="0.2">
      <c r="A162" s="44" t="s">
        <v>171</v>
      </c>
      <c r="B162" s="60">
        <v>235</v>
      </c>
      <c r="C162" s="60">
        <v>764</v>
      </c>
      <c r="D162" s="60">
        <v>999</v>
      </c>
      <c r="E162" s="60">
        <v>216</v>
      </c>
      <c r="F162" s="60">
        <v>734</v>
      </c>
      <c r="G162" s="60">
        <v>950</v>
      </c>
      <c r="H162" s="60">
        <v>86</v>
      </c>
      <c r="I162" s="60">
        <v>293</v>
      </c>
      <c r="J162" s="60">
        <v>379</v>
      </c>
      <c r="K162" s="37">
        <v>82</v>
      </c>
      <c r="L162" s="37">
        <v>279</v>
      </c>
      <c r="M162" s="60">
        <v>361</v>
      </c>
      <c r="N162" s="59">
        <v>37.962962962962962</v>
      </c>
      <c r="O162" s="59">
        <v>38.01089918256131</v>
      </c>
      <c r="P162" s="59">
        <v>38</v>
      </c>
      <c r="Q162" s="36">
        <v>34.893617021276597</v>
      </c>
      <c r="R162" s="36">
        <v>36.518324607329845</v>
      </c>
      <c r="S162" s="36">
        <v>36.136136136136138</v>
      </c>
      <c r="T162" s="4"/>
      <c r="U162" s="4"/>
    </row>
    <row r="163" spans="1:21" ht="12" x14ac:dyDescent="0.2">
      <c r="A163" s="49" t="s">
        <v>182</v>
      </c>
      <c r="B163" s="60">
        <v>27</v>
      </c>
      <c r="C163" s="60">
        <v>37</v>
      </c>
      <c r="D163" s="60">
        <v>64</v>
      </c>
      <c r="E163" s="60">
        <v>27</v>
      </c>
      <c r="F163" s="60">
        <v>36</v>
      </c>
      <c r="G163" s="60">
        <v>63</v>
      </c>
      <c r="H163" s="60">
        <v>19</v>
      </c>
      <c r="I163" s="60">
        <v>31</v>
      </c>
      <c r="J163" s="60">
        <v>50</v>
      </c>
      <c r="K163" s="37">
        <v>18</v>
      </c>
      <c r="L163" s="37">
        <v>29</v>
      </c>
      <c r="M163" s="60">
        <v>47</v>
      </c>
      <c r="N163" s="59">
        <v>66.666666666666657</v>
      </c>
      <c r="O163" s="59">
        <v>80.555555555555557</v>
      </c>
      <c r="P163" s="59">
        <v>74.603174603174608</v>
      </c>
      <c r="Q163" s="36">
        <v>66.666666666666657</v>
      </c>
      <c r="R163" s="36">
        <v>78.378378378378372</v>
      </c>
      <c r="S163" s="36">
        <v>73.4375</v>
      </c>
    </row>
    <row r="164" spans="1:21" ht="12" x14ac:dyDescent="0.2">
      <c r="A164" s="42" t="s">
        <v>8</v>
      </c>
      <c r="B164" s="43">
        <v>783</v>
      </c>
      <c r="C164" s="43">
        <v>811</v>
      </c>
      <c r="D164" s="43">
        <v>1594</v>
      </c>
      <c r="E164" s="43">
        <v>732</v>
      </c>
      <c r="F164" s="43">
        <v>750</v>
      </c>
      <c r="G164" s="43">
        <v>1482</v>
      </c>
      <c r="H164" s="43">
        <v>585</v>
      </c>
      <c r="I164" s="43">
        <v>618</v>
      </c>
      <c r="J164" s="43">
        <v>1203</v>
      </c>
      <c r="K164" s="43">
        <v>522</v>
      </c>
      <c r="L164" s="43">
        <v>559</v>
      </c>
      <c r="M164" s="43">
        <v>1081</v>
      </c>
      <c r="N164" s="35">
        <v>71.311475409836063</v>
      </c>
      <c r="O164" s="35">
        <v>74.533333333333331</v>
      </c>
      <c r="P164" s="35">
        <v>72.941970310391355</v>
      </c>
      <c r="Q164" s="35">
        <v>66.666666666666657</v>
      </c>
      <c r="R164" s="35">
        <v>68.927250308261407</v>
      </c>
      <c r="S164" s="35">
        <v>67.816813048933497</v>
      </c>
    </row>
    <row r="165" spans="1:21" ht="12" x14ac:dyDescent="0.2">
      <c r="A165" s="44" t="s">
        <v>206</v>
      </c>
      <c r="B165" s="60">
        <v>87</v>
      </c>
      <c r="C165" s="60">
        <v>29</v>
      </c>
      <c r="D165" s="60">
        <v>116</v>
      </c>
      <c r="E165" s="60">
        <v>80</v>
      </c>
      <c r="F165" s="60">
        <v>26</v>
      </c>
      <c r="G165" s="60">
        <v>106</v>
      </c>
      <c r="H165" s="60">
        <v>40</v>
      </c>
      <c r="I165" s="60">
        <v>10</v>
      </c>
      <c r="J165" s="60">
        <v>50</v>
      </c>
      <c r="K165" s="60">
        <v>33</v>
      </c>
      <c r="L165" s="60">
        <v>10</v>
      </c>
      <c r="M165" s="60">
        <v>43</v>
      </c>
      <c r="N165" s="59">
        <v>41.25</v>
      </c>
      <c r="O165" s="59">
        <v>38.461538461538467</v>
      </c>
      <c r="P165" s="59">
        <v>40.566037735849058</v>
      </c>
      <c r="Q165" s="36">
        <v>37.931034482758619</v>
      </c>
      <c r="R165" s="36">
        <v>34.482758620689658</v>
      </c>
      <c r="S165" s="36">
        <v>37.068965517241381</v>
      </c>
    </row>
    <row r="166" spans="1:21" ht="12" x14ac:dyDescent="0.2">
      <c r="A166" s="44" t="s">
        <v>197</v>
      </c>
      <c r="B166" s="60">
        <v>67</v>
      </c>
      <c r="C166" s="60">
        <v>56</v>
      </c>
      <c r="D166" s="60">
        <v>123</v>
      </c>
      <c r="E166" s="60">
        <v>64</v>
      </c>
      <c r="F166" s="60">
        <v>53</v>
      </c>
      <c r="G166" s="60">
        <v>117</v>
      </c>
      <c r="H166" s="60">
        <v>57</v>
      </c>
      <c r="I166" s="60">
        <v>51</v>
      </c>
      <c r="J166" s="60">
        <v>108</v>
      </c>
      <c r="K166" s="60">
        <v>52</v>
      </c>
      <c r="L166" s="60">
        <v>45</v>
      </c>
      <c r="M166" s="60">
        <v>97</v>
      </c>
      <c r="N166" s="59">
        <v>81.25</v>
      </c>
      <c r="O166" s="59">
        <v>84.905660377358487</v>
      </c>
      <c r="P166" s="59">
        <v>82.90598290598291</v>
      </c>
      <c r="Q166" s="36">
        <v>77.611940298507463</v>
      </c>
      <c r="R166" s="36">
        <v>80.357142857142861</v>
      </c>
      <c r="S166" s="36">
        <v>78.861788617886177</v>
      </c>
      <c r="T166" s="7"/>
      <c r="U166" s="7"/>
    </row>
    <row r="167" spans="1:21" ht="12" x14ac:dyDescent="0.2">
      <c r="A167" s="44" t="s">
        <v>180</v>
      </c>
      <c r="B167" s="60">
        <v>94</v>
      </c>
      <c r="C167" s="60">
        <v>104</v>
      </c>
      <c r="D167" s="60">
        <v>198</v>
      </c>
      <c r="E167" s="60">
        <v>90</v>
      </c>
      <c r="F167" s="60">
        <v>96</v>
      </c>
      <c r="G167" s="60">
        <v>186</v>
      </c>
      <c r="H167" s="60">
        <v>88</v>
      </c>
      <c r="I167" s="60">
        <v>95</v>
      </c>
      <c r="J167" s="60">
        <v>183</v>
      </c>
      <c r="K167" s="60">
        <v>80</v>
      </c>
      <c r="L167" s="60">
        <v>86</v>
      </c>
      <c r="M167" s="60">
        <v>166</v>
      </c>
      <c r="N167" s="59">
        <v>88.888888888888886</v>
      </c>
      <c r="O167" s="59">
        <v>89.583333333333343</v>
      </c>
      <c r="P167" s="59">
        <v>89.247311827956992</v>
      </c>
      <c r="Q167" s="36">
        <v>85.106382978723403</v>
      </c>
      <c r="R167" s="36">
        <v>82.692307692307693</v>
      </c>
      <c r="S167" s="36">
        <v>83.838383838383834</v>
      </c>
    </row>
    <row r="168" spans="1:21" ht="12" x14ac:dyDescent="0.2">
      <c r="A168" s="44" t="s">
        <v>181</v>
      </c>
      <c r="B168" s="60">
        <v>80</v>
      </c>
      <c r="C168" s="60">
        <v>76</v>
      </c>
      <c r="D168" s="60">
        <v>156</v>
      </c>
      <c r="E168" s="60">
        <v>78</v>
      </c>
      <c r="F168" s="60">
        <v>73</v>
      </c>
      <c r="G168" s="60">
        <v>151</v>
      </c>
      <c r="H168" s="60">
        <v>72</v>
      </c>
      <c r="I168" s="60">
        <v>69</v>
      </c>
      <c r="J168" s="60">
        <v>141</v>
      </c>
      <c r="K168" s="60">
        <v>67</v>
      </c>
      <c r="L168" s="60">
        <v>63</v>
      </c>
      <c r="M168" s="60">
        <v>130</v>
      </c>
      <c r="N168" s="59">
        <v>85.897435897435898</v>
      </c>
      <c r="O168" s="59">
        <v>86.301369863013704</v>
      </c>
      <c r="P168" s="59">
        <v>86.092715231788077</v>
      </c>
      <c r="Q168" s="36">
        <v>83.75</v>
      </c>
      <c r="R168" s="36">
        <v>82.89473684210526</v>
      </c>
      <c r="S168" s="36">
        <v>83.333333333333343</v>
      </c>
    </row>
    <row r="169" spans="1:21" s="7" customFormat="1" ht="12" x14ac:dyDescent="0.2">
      <c r="A169" s="44" t="s">
        <v>83</v>
      </c>
      <c r="B169" s="60">
        <v>144</v>
      </c>
      <c r="C169" s="60">
        <v>268</v>
      </c>
      <c r="D169" s="60">
        <v>412</v>
      </c>
      <c r="E169" s="60">
        <v>134</v>
      </c>
      <c r="F169" s="60">
        <v>259</v>
      </c>
      <c r="G169" s="60">
        <v>393</v>
      </c>
      <c r="H169" s="60">
        <v>72</v>
      </c>
      <c r="I169" s="60">
        <v>169</v>
      </c>
      <c r="J169" s="60">
        <v>241</v>
      </c>
      <c r="K169" s="60">
        <v>67</v>
      </c>
      <c r="L169" s="60">
        <v>156</v>
      </c>
      <c r="M169" s="60">
        <v>223</v>
      </c>
      <c r="N169" s="59">
        <v>50</v>
      </c>
      <c r="O169" s="59">
        <v>60.231660231660236</v>
      </c>
      <c r="P169" s="59">
        <v>56.743002544529261</v>
      </c>
      <c r="Q169" s="36">
        <v>46.527777777777779</v>
      </c>
      <c r="R169" s="36">
        <v>58.208955223880601</v>
      </c>
      <c r="S169" s="36">
        <v>54.126213592233007</v>
      </c>
      <c r="T169" s="4"/>
      <c r="U169" s="4"/>
    </row>
    <row r="170" spans="1:21" ht="12" x14ac:dyDescent="0.2">
      <c r="A170" s="44" t="s">
        <v>198</v>
      </c>
      <c r="B170" s="60">
        <v>17</v>
      </c>
      <c r="C170" s="60">
        <v>23</v>
      </c>
      <c r="D170" s="60">
        <v>40</v>
      </c>
      <c r="E170" s="60">
        <v>16</v>
      </c>
      <c r="F170" s="60">
        <v>18</v>
      </c>
      <c r="G170" s="60">
        <v>34</v>
      </c>
      <c r="H170" s="60">
        <v>15</v>
      </c>
      <c r="I170" s="60">
        <v>14</v>
      </c>
      <c r="J170" s="60">
        <v>29</v>
      </c>
      <c r="K170" s="37">
        <v>13</v>
      </c>
      <c r="L170" s="37">
        <v>11</v>
      </c>
      <c r="M170" s="60">
        <v>24</v>
      </c>
      <c r="N170" s="59">
        <v>81.25</v>
      </c>
      <c r="O170" s="59">
        <v>61.111111111111114</v>
      </c>
      <c r="P170" s="59">
        <v>70.588235294117652</v>
      </c>
      <c r="Q170" s="36">
        <v>76.470588235294116</v>
      </c>
      <c r="R170" s="36">
        <v>47.826086956521742</v>
      </c>
      <c r="S170" s="36">
        <v>60</v>
      </c>
    </row>
    <row r="171" spans="1:21" ht="12" x14ac:dyDescent="0.2">
      <c r="A171" s="50" t="s">
        <v>98</v>
      </c>
      <c r="B171" s="46">
        <v>18</v>
      </c>
      <c r="C171" s="46">
        <v>17</v>
      </c>
      <c r="D171" s="60">
        <v>35</v>
      </c>
      <c r="E171" s="46">
        <v>16</v>
      </c>
      <c r="F171" s="46">
        <v>14</v>
      </c>
      <c r="G171" s="60">
        <v>30</v>
      </c>
      <c r="H171" s="46">
        <v>15</v>
      </c>
      <c r="I171" s="46">
        <v>14</v>
      </c>
      <c r="J171" s="60">
        <v>29</v>
      </c>
      <c r="K171" s="38">
        <v>9</v>
      </c>
      <c r="L171" s="38">
        <v>10</v>
      </c>
      <c r="M171" s="60">
        <v>19</v>
      </c>
      <c r="N171" s="48">
        <v>56.25</v>
      </c>
      <c r="O171" s="48">
        <v>71.428571428571431</v>
      </c>
      <c r="P171" s="48">
        <v>63.333333333333329</v>
      </c>
      <c r="Q171" s="45">
        <v>50</v>
      </c>
      <c r="R171" s="45">
        <v>58.82352941176471</v>
      </c>
      <c r="S171" s="45">
        <v>54.285714285714285</v>
      </c>
      <c r="T171" s="83"/>
      <c r="U171" s="83"/>
    </row>
    <row r="172" spans="1:21" ht="12" x14ac:dyDescent="0.2">
      <c r="A172" s="49" t="s">
        <v>182</v>
      </c>
      <c r="B172" s="60">
        <v>20</v>
      </c>
      <c r="C172" s="60">
        <v>16</v>
      </c>
      <c r="D172" s="60">
        <v>36</v>
      </c>
      <c r="E172" s="60">
        <v>20</v>
      </c>
      <c r="F172" s="60">
        <v>15</v>
      </c>
      <c r="G172" s="60">
        <v>35</v>
      </c>
      <c r="H172" s="60">
        <v>19</v>
      </c>
      <c r="I172" s="60">
        <v>15</v>
      </c>
      <c r="J172" s="60">
        <v>34</v>
      </c>
      <c r="K172" s="60">
        <v>18</v>
      </c>
      <c r="L172" s="60">
        <v>15</v>
      </c>
      <c r="M172" s="60">
        <v>33</v>
      </c>
      <c r="N172" s="59">
        <v>90</v>
      </c>
      <c r="O172" s="59">
        <v>100</v>
      </c>
      <c r="P172" s="59">
        <v>94.285714285714278</v>
      </c>
      <c r="Q172" s="36">
        <v>90</v>
      </c>
      <c r="R172" s="36">
        <v>93.75</v>
      </c>
      <c r="S172" s="36">
        <v>91.666666666666657</v>
      </c>
    </row>
    <row r="173" spans="1:21" ht="12" x14ac:dyDescent="0.2">
      <c r="A173" s="57" t="s">
        <v>210</v>
      </c>
      <c r="B173" s="60">
        <v>69</v>
      </c>
      <c r="C173" s="60">
        <v>33</v>
      </c>
      <c r="D173" s="60">
        <v>102</v>
      </c>
      <c r="E173" s="60">
        <v>62</v>
      </c>
      <c r="F173" s="60">
        <v>24</v>
      </c>
      <c r="G173" s="60">
        <v>86</v>
      </c>
      <c r="H173" s="60">
        <v>62</v>
      </c>
      <c r="I173" s="60">
        <v>24</v>
      </c>
      <c r="J173" s="60">
        <v>86</v>
      </c>
      <c r="K173" s="60">
        <v>57</v>
      </c>
      <c r="L173" s="60">
        <v>22</v>
      </c>
      <c r="M173" s="60">
        <v>79</v>
      </c>
      <c r="N173" s="59">
        <v>91.935483870967744</v>
      </c>
      <c r="O173" s="59">
        <v>91.666666666666657</v>
      </c>
      <c r="P173" s="59">
        <v>91.860465116279073</v>
      </c>
      <c r="Q173" s="36">
        <v>82.608695652173907</v>
      </c>
      <c r="R173" s="36">
        <v>66.666666666666657</v>
      </c>
      <c r="S173" s="36">
        <v>77.450980392156865</v>
      </c>
    </row>
    <row r="174" spans="1:21" s="83" customFormat="1" ht="12" x14ac:dyDescent="0.2">
      <c r="A174" s="44" t="s">
        <v>211</v>
      </c>
      <c r="B174" s="60">
        <v>131</v>
      </c>
      <c r="C174" s="60">
        <v>75</v>
      </c>
      <c r="D174" s="60">
        <v>206</v>
      </c>
      <c r="E174" s="60">
        <v>121</v>
      </c>
      <c r="F174" s="60">
        <v>68</v>
      </c>
      <c r="G174" s="60">
        <v>189</v>
      </c>
      <c r="H174" s="60">
        <v>102</v>
      </c>
      <c r="I174" s="60">
        <v>62</v>
      </c>
      <c r="J174" s="60">
        <v>164</v>
      </c>
      <c r="K174" s="60">
        <v>83</v>
      </c>
      <c r="L174" s="60">
        <v>53</v>
      </c>
      <c r="M174" s="60">
        <v>136</v>
      </c>
      <c r="N174" s="59">
        <v>68.59504132231406</v>
      </c>
      <c r="O174" s="59">
        <v>77.941176470588232</v>
      </c>
      <c r="P174" s="59">
        <v>71.957671957671948</v>
      </c>
      <c r="Q174" s="36">
        <v>63.358778625954194</v>
      </c>
      <c r="R174" s="36">
        <v>70.666666666666671</v>
      </c>
      <c r="S174" s="36">
        <v>66.019417475728162</v>
      </c>
      <c r="T174" s="4"/>
      <c r="U174" s="4"/>
    </row>
    <row r="175" spans="1:21" s="7" customFormat="1" ht="12" x14ac:dyDescent="0.2">
      <c r="A175" s="44" t="s">
        <v>199</v>
      </c>
      <c r="B175" s="60">
        <v>56</v>
      </c>
      <c r="C175" s="60">
        <v>114</v>
      </c>
      <c r="D175" s="60">
        <v>170</v>
      </c>
      <c r="E175" s="60">
        <v>51</v>
      </c>
      <c r="F175" s="60">
        <v>104</v>
      </c>
      <c r="G175" s="60">
        <v>155</v>
      </c>
      <c r="H175" s="60">
        <v>43</v>
      </c>
      <c r="I175" s="60">
        <v>95</v>
      </c>
      <c r="J175" s="60">
        <v>138</v>
      </c>
      <c r="K175" s="60">
        <v>43</v>
      </c>
      <c r="L175" s="60">
        <v>88</v>
      </c>
      <c r="M175" s="60">
        <v>131</v>
      </c>
      <c r="N175" s="59">
        <v>84.313725490196077</v>
      </c>
      <c r="O175" s="59">
        <v>84.615384615384613</v>
      </c>
      <c r="P175" s="59">
        <v>84.516129032258064</v>
      </c>
      <c r="Q175" s="36">
        <v>76.785714285714292</v>
      </c>
      <c r="R175" s="36">
        <v>77.192982456140342</v>
      </c>
      <c r="S175" s="36">
        <v>77.058823529411768</v>
      </c>
    </row>
    <row r="176" spans="1:21" ht="12" x14ac:dyDescent="0.2">
      <c r="A176" s="42" t="s">
        <v>41</v>
      </c>
      <c r="B176" s="43">
        <v>231</v>
      </c>
      <c r="C176" s="43">
        <v>420</v>
      </c>
      <c r="D176" s="43">
        <v>651</v>
      </c>
      <c r="E176" s="43">
        <v>211</v>
      </c>
      <c r="F176" s="43">
        <v>393</v>
      </c>
      <c r="G176" s="43">
        <v>604</v>
      </c>
      <c r="H176" s="43">
        <v>126</v>
      </c>
      <c r="I176" s="43">
        <v>269</v>
      </c>
      <c r="J176" s="43">
        <v>395</v>
      </c>
      <c r="K176" s="43">
        <v>114</v>
      </c>
      <c r="L176" s="43">
        <v>223</v>
      </c>
      <c r="M176" s="43">
        <v>337</v>
      </c>
      <c r="N176" s="35">
        <v>54.02843601895735</v>
      </c>
      <c r="O176" s="35">
        <v>56.743002544529261</v>
      </c>
      <c r="P176" s="35">
        <v>55.794701986754966</v>
      </c>
      <c r="Q176" s="35">
        <v>49.350649350649348</v>
      </c>
      <c r="R176" s="35">
        <v>53.095238095238095</v>
      </c>
      <c r="S176" s="35">
        <v>51.766513056835642</v>
      </c>
    </row>
    <row r="177" spans="1:19" ht="12" x14ac:dyDescent="0.2">
      <c r="A177" s="44" t="s">
        <v>206</v>
      </c>
      <c r="B177" s="60">
        <v>32</v>
      </c>
      <c r="C177" s="60">
        <v>12</v>
      </c>
      <c r="D177" s="60">
        <v>44</v>
      </c>
      <c r="E177" s="60">
        <v>31</v>
      </c>
      <c r="F177" s="60">
        <v>11</v>
      </c>
      <c r="G177" s="60">
        <v>42</v>
      </c>
      <c r="H177" s="60">
        <v>16</v>
      </c>
      <c r="I177" s="60">
        <v>7</v>
      </c>
      <c r="J177" s="60">
        <v>23</v>
      </c>
      <c r="K177" s="60">
        <v>16</v>
      </c>
      <c r="L177" s="60">
        <v>7</v>
      </c>
      <c r="M177" s="60">
        <v>23</v>
      </c>
      <c r="N177" s="45">
        <v>51.612903225806448</v>
      </c>
      <c r="O177" s="45">
        <v>63.636363636363633</v>
      </c>
      <c r="P177" s="48">
        <v>54.761904761904766</v>
      </c>
      <c r="Q177" s="45">
        <v>50</v>
      </c>
      <c r="R177" s="45">
        <v>58.333333333333336</v>
      </c>
      <c r="S177" s="36">
        <v>52.272727272727273</v>
      </c>
    </row>
    <row r="178" spans="1:19" ht="12" x14ac:dyDescent="0.2">
      <c r="A178" s="44" t="s">
        <v>181</v>
      </c>
      <c r="B178" s="60">
        <v>48</v>
      </c>
      <c r="C178" s="60">
        <v>54</v>
      </c>
      <c r="D178" s="60">
        <v>102</v>
      </c>
      <c r="E178" s="60">
        <v>46</v>
      </c>
      <c r="F178" s="60">
        <v>49</v>
      </c>
      <c r="G178" s="60">
        <v>95</v>
      </c>
      <c r="H178" s="60">
        <v>30</v>
      </c>
      <c r="I178" s="60">
        <v>44</v>
      </c>
      <c r="J178" s="60">
        <v>74</v>
      </c>
      <c r="K178" s="60">
        <v>24</v>
      </c>
      <c r="L178" s="60">
        <v>37</v>
      </c>
      <c r="M178" s="60">
        <v>61</v>
      </c>
      <c r="N178" s="45">
        <v>52.173913043478258</v>
      </c>
      <c r="O178" s="45">
        <v>75.510204081632651</v>
      </c>
      <c r="P178" s="48">
        <v>64.21052631578948</v>
      </c>
      <c r="Q178" s="45">
        <v>50</v>
      </c>
      <c r="R178" s="45">
        <v>68.518518518518519</v>
      </c>
      <c r="S178" s="36">
        <v>59.803921568627452</v>
      </c>
    </row>
    <row r="179" spans="1:19" ht="12" x14ac:dyDescent="0.2">
      <c r="A179" s="44" t="s">
        <v>83</v>
      </c>
      <c r="B179" s="60">
        <v>76</v>
      </c>
      <c r="C179" s="60">
        <v>106</v>
      </c>
      <c r="D179" s="60">
        <v>182</v>
      </c>
      <c r="E179" s="60">
        <v>68</v>
      </c>
      <c r="F179" s="60">
        <v>99</v>
      </c>
      <c r="G179" s="60">
        <v>167</v>
      </c>
      <c r="H179" s="60">
        <v>43</v>
      </c>
      <c r="I179" s="60">
        <v>77</v>
      </c>
      <c r="J179" s="60">
        <v>120</v>
      </c>
      <c r="K179" s="60">
        <v>40</v>
      </c>
      <c r="L179" s="60">
        <v>62</v>
      </c>
      <c r="M179" s="60">
        <v>102</v>
      </c>
      <c r="N179" s="45">
        <v>58.82352941176471</v>
      </c>
      <c r="O179" s="45">
        <v>62.62626262626263</v>
      </c>
      <c r="P179" s="48">
        <v>61.077844311377248</v>
      </c>
      <c r="Q179" s="45">
        <v>52.631578947368418</v>
      </c>
      <c r="R179" s="45">
        <v>58.490566037735846</v>
      </c>
      <c r="S179" s="36">
        <v>56.043956043956044</v>
      </c>
    </row>
    <row r="180" spans="1:19" ht="12" x14ac:dyDescent="0.2">
      <c r="A180" s="44" t="s">
        <v>239</v>
      </c>
      <c r="B180" s="60">
        <v>15</v>
      </c>
      <c r="C180" s="60">
        <v>42</v>
      </c>
      <c r="D180" s="60">
        <v>57</v>
      </c>
      <c r="E180" s="60">
        <v>14</v>
      </c>
      <c r="F180" s="60">
        <v>42</v>
      </c>
      <c r="G180" s="60">
        <v>56</v>
      </c>
      <c r="H180" s="60">
        <v>12</v>
      </c>
      <c r="I180" s="60">
        <v>36</v>
      </c>
      <c r="J180" s="60">
        <v>48</v>
      </c>
      <c r="K180" s="60">
        <v>10</v>
      </c>
      <c r="L180" s="60">
        <v>29</v>
      </c>
      <c r="M180" s="60">
        <v>39</v>
      </c>
      <c r="N180" s="45">
        <v>71.428571428571431</v>
      </c>
      <c r="O180" s="45">
        <v>69.047619047619051</v>
      </c>
      <c r="P180" s="48">
        <v>69.642857142857139</v>
      </c>
      <c r="Q180" s="45">
        <v>66.666666666666657</v>
      </c>
      <c r="R180" s="45">
        <v>69.047619047619051</v>
      </c>
      <c r="S180" s="36">
        <v>68.421052631578945</v>
      </c>
    </row>
    <row r="181" spans="1:19" ht="12" x14ac:dyDescent="0.2">
      <c r="A181" s="49" t="s">
        <v>182</v>
      </c>
      <c r="B181" s="60">
        <v>8</v>
      </c>
      <c r="C181" s="60">
        <v>4</v>
      </c>
      <c r="D181" s="60">
        <v>12</v>
      </c>
      <c r="E181" s="60">
        <v>7</v>
      </c>
      <c r="F181" s="60">
        <v>4</v>
      </c>
      <c r="G181" s="60">
        <v>11</v>
      </c>
      <c r="H181" s="60">
        <v>6</v>
      </c>
      <c r="I181" s="60">
        <v>4</v>
      </c>
      <c r="J181" s="60">
        <v>10</v>
      </c>
      <c r="K181" s="60">
        <v>6</v>
      </c>
      <c r="L181" s="60">
        <v>3</v>
      </c>
      <c r="M181" s="60">
        <v>9</v>
      </c>
      <c r="N181" s="45">
        <v>85.714285714285708</v>
      </c>
      <c r="O181" s="45">
        <v>75</v>
      </c>
      <c r="P181" s="48">
        <v>81.818181818181827</v>
      </c>
      <c r="Q181" s="45">
        <v>75</v>
      </c>
      <c r="R181" s="45">
        <v>75</v>
      </c>
      <c r="S181" s="36">
        <v>75</v>
      </c>
    </row>
    <row r="182" spans="1:19" ht="12" x14ac:dyDescent="0.2">
      <c r="A182" s="44" t="s">
        <v>174</v>
      </c>
      <c r="B182" s="60">
        <v>52</v>
      </c>
      <c r="C182" s="60">
        <v>202</v>
      </c>
      <c r="D182" s="60">
        <v>254</v>
      </c>
      <c r="E182" s="60">
        <v>45</v>
      </c>
      <c r="F182" s="60">
        <v>188</v>
      </c>
      <c r="G182" s="60">
        <v>233</v>
      </c>
      <c r="H182" s="60">
        <v>19</v>
      </c>
      <c r="I182" s="60">
        <v>101</v>
      </c>
      <c r="J182" s="60">
        <v>120</v>
      </c>
      <c r="K182" s="60">
        <v>18</v>
      </c>
      <c r="L182" s="60">
        <v>85</v>
      </c>
      <c r="M182" s="60">
        <v>103</v>
      </c>
      <c r="N182" s="45">
        <v>40</v>
      </c>
      <c r="O182" s="45">
        <v>45.212765957446813</v>
      </c>
      <c r="P182" s="48">
        <v>44.206008583690988</v>
      </c>
      <c r="Q182" s="45">
        <v>34.615384615384613</v>
      </c>
      <c r="R182" s="45">
        <v>42.079207920792079</v>
      </c>
      <c r="S182" s="36">
        <v>40.551181102362207</v>
      </c>
    </row>
    <row r="183" spans="1:19" s="7" customFormat="1" ht="12" x14ac:dyDescent="0.2">
      <c r="A183" s="42" t="s">
        <v>6</v>
      </c>
      <c r="B183" s="43">
        <v>854</v>
      </c>
      <c r="C183" s="43">
        <v>1559</v>
      </c>
      <c r="D183" s="43">
        <v>2413</v>
      </c>
      <c r="E183" s="43">
        <v>807</v>
      </c>
      <c r="F183" s="43">
        <v>1487</v>
      </c>
      <c r="G183" s="43">
        <v>2294</v>
      </c>
      <c r="H183" s="43">
        <v>299</v>
      </c>
      <c r="I183" s="43">
        <v>473</v>
      </c>
      <c r="J183" s="43">
        <v>772</v>
      </c>
      <c r="K183" s="43">
        <v>266</v>
      </c>
      <c r="L183" s="43">
        <v>422</v>
      </c>
      <c r="M183" s="43">
        <v>688</v>
      </c>
      <c r="N183" s="35">
        <v>32.961586121437428</v>
      </c>
      <c r="O183" s="35">
        <v>28.379287155346333</v>
      </c>
      <c r="P183" s="35">
        <v>29.991281604184827</v>
      </c>
      <c r="Q183" s="35">
        <v>31.147540983606557</v>
      </c>
      <c r="R183" s="35">
        <v>27.068633739576654</v>
      </c>
      <c r="S183" s="35">
        <v>28.512225445503525</v>
      </c>
    </row>
    <row r="184" spans="1:19" ht="12" x14ac:dyDescent="0.2">
      <c r="A184" s="44" t="s">
        <v>206</v>
      </c>
      <c r="B184" s="60">
        <v>118</v>
      </c>
      <c r="C184" s="60">
        <v>44</v>
      </c>
      <c r="D184" s="60">
        <v>162</v>
      </c>
      <c r="E184" s="60">
        <v>112</v>
      </c>
      <c r="F184" s="60">
        <v>42</v>
      </c>
      <c r="G184" s="60">
        <v>154</v>
      </c>
      <c r="H184" s="60">
        <v>62</v>
      </c>
      <c r="I184" s="60">
        <v>19</v>
      </c>
      <c r="J184" s="60">
        <v>81</v>
      </c>
      <c r="K184" s="60">
        <v>55</v>
      </c>
      <c r="L184" s="60">
        <v>18</v>
      </c>
      <c r="M184" s="60">
        <v>73</v>
      </c>
      <c r="N184" s="45">
        <v>49.107142857142854</v>
      </c>
      <c r="O184" s="45">
        <v>42.857142857142854</v>
      </c>
      <c r="P184" s="48">
        <v>47.402597402597401</v>
      </c>
      <c r="Q184" s="45">
        <v>46.610169491525419</v>
      </c>
      <c r="R184" s="45">
        <v>40.909090909090914</v>
      </c>
      <c r="S184" s="45">
        <v>45.061728395061728</v>
      </c>
    </row>
    <row r="185" spans="1:19" ht="12" x14ac:dyDescent="0.2">
      <c r="A185" s="49" t="s">
        <v>221</v>
      </c>
      <c r="B185" s="60">
        <v>78</v>
      </c>
      <c r="C185" s="60">
        <v>44</v>
      </c>
      <c r="D185" s="60">
        <v>122</v>
      </c>
      <c r="E185" s="60">
        <v>73</v>
      </c>
      <c r="F185" s="60">
        <v>41</v>
      </c>
      <c r="G185" s="60">
        <v>114</v>
      </c>
      <c r="H185" s="60">
        <v>31</v>
      </c>
      <c r="I185" s="60">
        <v>22</v>
      </c>
      <c r="J185" s="60">
        <v>53</v>
      </c>
      <c r="K185" s="60">
        <v>27</v>
      </c>
      <c r="L185" s="60">
        <v>21</v>
      </c>
      <c r="M185" s="60">
        <v>48</v>
      </c>
      <c r="N185" s="45">
        <v>36.986301369863014</v>
      </c>
      <c r="O185" s="45">
        <v>51.219512195121951</v>
      </c>
      <c r="P185" s="48">
        <v>42.105263157894733</v>
      </c>
      <c r="Q185" s="45">
        <v>34.615384615384613</v>
      </c>
      <c r="R185" s="45">
        <v>47.727272727272727</v>
      </c>
      <c r="S185" s="45">
        <v>39.344262295081968</v>
      </c>
    </row>
    <row r="186" spans="1:19" ht="12.75" customHeight="1" x14ac:dyDescent="0.2">
      <c r="A186" s="44" t="s">
        <v>180</v>
      </c>
      <c r="B186" s="60">
        <v>52</v>
      </c>
      <c r="C186" s="60">
        <v>86</v>
      </c>
      <c r="D186" s="60">
        <v>138</v>
      </c>
      <c r="E186" s="60">
        <v>50</v>
      </c>
      <c r="F186" s="60">
        <v>82</v>
      </c>
      <c r="G186" s="60">
        <v>132</v>
      </c>
      <c r="H186" s="60">
        <v>16</v>
      </c>
      <c r="I186" s="60">
        <v>37</v>
      </c>
      <c r="J186" s="60">
        <v>53</v>
      </c>
      <c r="K186" s="60">
        <v>15</v>
      </c>
      <c r="L186" s="60">
        <v>31</v>
      </c>
      <c r="M186" s="60">
        <v>46</v>
      </c>
      <c r="N186" s="45">
        <v>30</v>
      </c>
      <c r="O186" s="45">
        <v>37.804878048780488</v>
      </c>
      <c r="P186" s="48">
        <v>34.848484848484851</v>
      </c>
      <c r="Q186" s="45">
        <v>28.846153846153843</v>
      </c>
      <c r="R186" s="45">
        <v>36.046511627906973</v>
      </c>
      <c r="S186" s="45">
        <v>33.333333333333329</v>
      </c>
    </row>
    <row r="187" spans="1:19" ht="12" x14ac:dyDescent="0.2">
      <c r="A187" s="44" t="s">
        <v>176</v>
      </c>
      <c r="B187" s="60">
        <v>44</v>
      </c>
      <c r="C187" s="60">
        <v>29</v>
      </c>
      <c r="D187" s="60">
        <v>73</v>
      </c>
      <c r="E187" s="60">
        <v>41</v>
      </c>
      <c r="F187" s="60">
        <v>27</v>
      </c>
      <c r="G187" s="60">
        <v>68</v>
      </c>
      <c r="H187" s="60">
        <v>38</v>
      </c>
      <c r="I187" s="60">
        <v>24</v>
      </c>
      <c r="J187" s="60">
        <v>62</v>
      </c>
      <c r="K187" s="60">
        <v>34</v>
      </c>
      <c r="L187" s="60">
        <v>20</v>
      </c>
      <c r="M187" s="60">
        <v>54</v>
      </c>
      <c r="N187" s="45">
        <v>82.926829268292678</v>
      </c>
      <c r="O187" s="45">
        <v>74.074074074074076</v>
      </c>
      <c r="P187" s="48">
        <v>79.411764705882348</v>
      </c>
      <c r="Q187" s="45">
        <v>77.272727272727266</v>
      </c>
      <c r="R187" s="45">
        <v>68.965517241379317</v>
      </c>
      <c r="S187" s="45">
        <v>73.972602739726028</v>
      </c>
    </row>
    <row r="188" spans="1:19" ht="12" x14ac:dyDescent="0.2">
      <c r="A188" s="44" t="s">
        <v>181</v>
      </c>
      <c r="B188" s="60">
        <v>75</v>
      </c>
      <c r="C188" s="60">
        <v>76</v>
      </c>
      <c r="D188" s="60">
        <v>151</v>
      </c>
      <c r="E188" s="60">
        <v>68</v>
      </c>
      <c r="F188" s="60">
        <v>72</v>
      </c>
      <c r="G188" s="60">
        <v>140</v>
      </c>
      <c r="H188" s="60">
        <v>25</v>
      </c>
      <c r="I188" s="60">
        <v>28</v>
      </c>
      <c r="J188" s="60">
        <v>53</v>
      </c>
      <c r="K188" s="60">
        <v>24</v>
      </c>
      <c r="L188" s="60">
        <v>25</v>
      </c>
      <c r="M188" s="60">
        <v>49</v>
      </c>
      <c r="N188" s="45">
        <v>35.294117647058826</v>
      </c>
      <c r="O188" s="45">
        <v>34.722222222222221</v>
      </c>
      <c r="P188" s="48">
        <v>35</v>
      </c>
      <c r="Q188" s="45">
        <v>32</v>
      </c>
      <c r="R188" s="45">
        <v>32.894736842105267</v>
      </c>
      <c r="S188" s="45">
        <v>32.450331125827816</v>
      </c>
    </row>
    <row r="189" spans="1:19" ht="12" x14ac:dyDescent="0.2">
      <c r="A189" s="44" t="s">
        <v>83</v>
      </c>
      <c r="B189" s="60">
        <v>124</v>
      </c>
      <c r="C189" s="60">
        <v>215</v>
      </c>
      <c r="D189" s="60">
        <v>339</v>
      </c>
      <c r="E189" s="60">
        <v>122</v>
      </c>
      <c r="F189" s="60">
        <v>207</v>
      </c>
      <c r="G189" s="60">
        <v>329</v>
      </c>
      <c r="H189" s="60">
        <v>32</v>
      </c>
      <c r="I189" s="60">
        <v>74</v>
      </c>
      <c r="J189" s="60">
        <v>106</v>
      </c>
      <c r="K189" s="60">
        <v>31</v>
      </c>
      <c r="L189" s="60">
        <v>64</v>
      </c>
      <c r="M189" s="60">
        <v>95</v>
      </c>
      <c r="N189" s="45">
        <v>25.409836065573771</v>
      </c>
      <c r="O189" s="45">
        <v>30.917874396135264</v>
      </c>
      <c r="P189" s="48">
        <v>28.875379939209729</v>
      </c>
      <c r="Q189" s="45">
        <v>25</v>
      </c>
      <c r="R189" s="45">
        <v>29.767441860465116</v>
      </c>
      <c r="S189" s="45">
        <v>28.023598820058996</v>
      </c>
    </row>
    <row r="190" spans="1:19" ht="12" x14ac:dyDescent="0.2">
      <c r="A190" s="44" t="s">
        <v>91</v>
      </c>
      <c r="B190" s="60">
        <v>70</v>
      </c>
      <c r="C190" s="60">
        <v>70</v>
      </c>
      <c r="D190" s="60">
        <v>140</v>
      </c>
      <c r="E190" s="60">
        <v>68</v>
      </c>
      <c r="F190" s="60">
        <v>69</v>
      </c>
      <c r="G190" s="60">
        <v>137</v>
      </c>
      <c r="H190" s="60">
        <v>26</v>
      </c>
      <c r="I190" s="60">
        <v>27</v>
      </c>
      <c r="J190" s="60">
        <v>53</v>
      </c>
      <c r="K190" s="60">
        <v>23</v>
      </c>
      <c r="L190" s="60">
        <v>23</v>
      </c>
      <c r="M190" s="60">
        <v>46</v>
      </c>
      <c r="N190" s="45">
        <v>33.82352941176471</v>
      </c>
      <c r="O190" s="45">
        <v>33.333333333333329</v>
      </c>
      <c r="P190" s="48">
        <v>33.576642335766422</v>
      </c>
      <c r="Q190" s="45">
        <v>32.857142857142854</v>
      </c>
      <c r="R190" s="45">
        <v>32.857142857142854</v>
      </c>
      <c r="S190" s="45">
        <v>32.857142857142854</v>
      </c>
    </row>
    <row r="191" spans="1:19" ht="12" x14ac:dyDescent="0.2">
      <c r="A191" s="44" t="s">
        <v>171</v>
      </c>
      <c r="B191" s="60">
        <v>130</v>
      </c>
      <c r="C191" s="60">
        <v>540</v>
      </c>
      <c r="D191" s="60">
        <v>670</v>
      </c>
      <c r="E191" s="60">
        <v>120</v>
      </c>
      <c r="F191" s="60">
        <v>508</v>
      </c>
      <c r="G191" s="60">
        <v>628</v>
      </c>
      <c r="H191" s="60">
        <v>17</v>
      </c>
      <c r="I191" s="60">
        <v>89</v>
      </c>
      <c r="J191" s="60">
        <v>106</v>
      </c>
      <c r="K191" s="60">
        <v>14</v>
      </c>
      <c r="L191" s="60">
        <v>82</v>
      </c>
      <c r="M191" s="60">
        <v>96</v>
      </c>
      <c r="N191" s="45">
        <v>11.666666666666666</v>
      </c>
      <c r="O191" s="45">
        <v>16.141732283464567</v>
      </c>
      <c r="P191" s="48">
        <v>15.286624203821656</v>
      </c>
      <c r="Q191" s="45">
        <v>10.76923076923077</v>
      </c>
      <c r="R191" s="45">
        <v>15.185185185185185</v>
      </c>
      <c r="S191" s="45">
        <v>14.328358208955224</v>
      </c>
    </row>
    <row r="192" spans="1:19" ht="12" x14ac:dyDescent="0.2">
      <c r="A192" s="44" t="s">
        <v>239</v>
      </c>
      <c r="B192" s="60">
        <v>30</v>
      </c>
      <c r="C192" s="60">
        <v>120</v>
      </c>
      <c r="D192" s="60">
        <v>150</v>
      </c>
      <c r="E192" s="60">
        <v>26</v>
      </c>
      <c r="F192" s="60">
        <v>112</v>
      </c>
      <c r="G192" s="60">
        <v>138</v>
      </c>
      <c r="H192" s="60">
        <v>9</v>
      </c>
      <c r="I192" s="60">
        <v>44</v>
      </c>
      <c r="J192" s="60">
        <v>53</v>
      </c>
      <c r="K192" s="60">
        <v>5</v>
      </c>
      <c r="L192" s="60">
        <v>39</v>
      </c>
      <c r="M192" s="60">
        <v>44</v>
      </c>
      <c r="N192" s="45">
        <v>19.230769230769234</v>
      </c>
      <c r="O192" s="45">
        <v>34.821428571428569</v>
      </c>
      <c r="P192" s="48">
        <v>31.884057971014489</v>
      </c>
      <c r="Q192" s="45">
        <v>16.666666666666664</v>
      </c>
      <c r="R192" s="45">
        <v>32.5</v>
      </c>
      <c r="S192" s="45">
        <v>29.333333333333332</v>
      </c>
    </row>
    <row r="193" spans="1:19" ht="12" x14ac:dyDescent="0.2">
      <c r="A193" s="44" t="s">
        <v>174</v>
      </c>
      <c r="B193" s="60">
        <v>117</v>
      </c>
      <c r="C193" s="60">
        <v>303</v>
      </c>
      <c r="D193" s="60">
        <v>420</v>
      </c>
      <c r="E193" s="60">
        <v>112</v>
      </c>
      <c r="F193" s="60">
        <v>296</v>
      </c>
      <c r="G193" s="60">
        <v>408</v>
      </c>
      <c r="H193" s="60">
        <v>28</v>
      </c>
      <c r="I193" s="60">
        <v>78</v>
      </c>
      <c r="J193" s="60">
        <v>106</v>
      </c>
      <c r="K193" s="60">
        <v>24</v>
      </c>
      <c r="L193" s="60">
        <v>74</v>
      </c>
      <c r="M193" s="60">
        <v>98</v>
      </c>
      <c r="N193" s="45">
        <v>21.428571428571427</v>
      </c>
      <c r="O193" s="45">
        <v>25</v>
      </c>
      <c r="P193" s="48">
        <v>24.019607843137255</v>
      </c>
      <c r="Q193" s="45">
        <v>20.512820512820511</v>
      </c>
      <c r="R193" s="45">
        <v>24.422442244224424</v>
      </c>
      <c r="S193" s="45">
        <v>23.333333333333332</v>
      </c>
    </row>
    <row r="194" spans="1:19" ht="12" x14ac:dyDescent="0.2">
      <c r="A194" s="44" t="s">
        <v>179</v>
      </c>
      <c r="B194" s="60">
        <v>16</v>
      </c>
      <c r="C194" s="60">
        <v>32</v>
      </c>
      <c r="D194" s="60">
        <v>48</v>
      </c>
      <c r="E194" s="60">
        <v>15</v>
      </c>
      <c r="F194" s="60">
        <v>31</v>
      </c>
      <c r="G194" s="60">
        <v>46</v>
      </c>
      <c r="H194" s="60">
        <v>15</v>
      </c>
      <c r="I194" s="60">
        <v>31</v>
      </c>
      <c r="J194" s="60">
        <v>46</v>
      </c>
      <c r="K194" s="60">
        <v>14</v>
      </c>
      <c r="L194" s="60">
        <v>25</v>
      </c>
      <c r="M194" s="60">
        <v>39</v>
      </c>
      <c r="N194" s="45">
        <v>93.333333333333329</v>
      </c>
      <c r="O194" s="45">
        <v>80.645161290322577</v>
      </c>
      <c r="P194" s="48">
        <v>84.782608695652172</v>
      </c>
      <c r="Q194" s="45">
        <v>87.5</v>
      </c>
      <c r="R194" s="45">
        <v>78.125</v>
      </c>
      <c r="S194" s="45">
        <v>81.25</v>
      </c>
    </row>
    <row r="195" spans="1:19" s="7" customFormat="1" ht="12" x14ac:dyDescent="0.2">
      <c r="A195" s="39" t="s">
        <v>5</v>
      </c>
      <c r="B195" s="40">
        <v>2409</v>
      </c>
      <c r="C195" s="40">
        <v>3763</v>
      </c>
      <c r="D195" s="40">
        <v>6172</v>
      </c>
      <c r="E195" s="40">
        <v>2257</v>
      </c>
      <c r="F195" s="40">
        <v>3560</v>
      </c>
      <c r="G195" s="40">
        <v>5817</v>
      </c>
      <c r="H195" s="40">
        <v>1211</v>
      </c>
      <c r="I195" s="40">
        <v>1540</v>
      </c>
      <c r="J195" s="40">
        <v>2751</v>
      </c>
      <c r="K195" s="40">
        <v>1070</v>
      </c>
      <c r="L195" s="40">
        <v>1364</v>
      </c>
      <c r="M195" s="40">
        <v>2434</v>
      </c>
      <c r="N195" s="41">
        <v>47.408063801506422</v>
      </c>
      <c r="O195" s="41">
        <v>38.31460674157303</v>
      </c>
      <c r="P195" s="41">
        <v>41.842874333849061</v>
      </c>
      <c r="Q195" s="41">
        <v>44.416770444167703</v>
      </c>
      <c r="R195" s="41">
        <v>36.247674727610949</v>
      </c>
      <c r="S195" s="41">
        <v>39.436163318211278</v>
      </c>
    </row>
    <row r="196" spans="1:19" s="7" customFormat="1" ht="12" x14ac:dyDescent="0.2">
      <c r="A196" s="42" t="s">
        <v>56</v>
      </c>
      <c r="B196" s="43">
        <v>203</v>
      </c>
      <c r="C196" s="43">
        <v>290</v>
      </c>
      <c r="D196" s="43">
        <v>493</v>
      </c>
      <c r="E196" s="43">
        <v>188</v>
      </c>
      <c r="F196" s="43">
        <v>274</v>
      </c>
      <c r="G196" s="43">
        <v>462</v>
      </c>
      <c r="H196" s="43">
        <v>120</v>
      </c>
      <c r="I196" s="43">
        <v>180</v>
      </c>
      <c r="J196" s="43">
        <v>300</v>
      </c>
      <c r="K196" s="43">
        <v>104</v>
      </c>
      <c r="L196" s="43">
        <v>163</v>
      </c>
      <c r="M196" s="43">
        <v>267</v>
      </c>
      <c r="N196" s="35">
        <v>55.319148936170215</v>
      </c>
      <c r="O196" s="35">
        <v>59.489051094890513</v>
      </c>
      <c r="P196" s="35">
        <v>57.792207792207797</v>
      </c>
      <c r="Q196" s="35">
        <v>51.231527093596064</v>
      </c>
      <c r="R196" s="35">
        <v>56.206896551724142</v>
      </c>
      <c r="S196" s="35">
        <v>54.158215010141987</v>
      </c>
    </row>
    <row r="197" spans="1:19" s="7" customFormat="1" ht="12" x14ac:dyDescent="0.2">
      <c r="A197" s="44" t="s">
        <v>151</v>
      </c>
      <c r="B197" s="60">
        <v>41</v>
      </c>
      <c r="C197" s="60">
        <v>24</v>
      </c>
      <c r="D197" s="46">
        <v>65</v>
      </c>
      <c r="E197" s="60">
        <v>39</v>
      </c>
      <c r="F197" s="60">
        <v>21</v>
      </c>
      <c r="G197" s="46">
        <v>60</v>
      </c>
      <c r="H197" s="60">
        <v>33</v>
      </c>
      <c r="I197" s="60">
        <v>19</v>
      </c>
      <c r="J197" s="46">
        <v>52</v>
      </c>
      <c r="K197" s="60">
        <v>29</v>
      </c>
      <c r="L197" s="60">
        <v>18</v>
      </c>
      <c r="M197" s="60">
        <v>47</v>
      </c>
      <c r="N197" s="45">
        <v>74.358974358974365</v>
      </c>
      <c r="O197" s="45">
        <v>85.714285714285708</v>
      </c>
      <c r="P197" s="48">
        <v>78.333333333333329</v>
      </c>
      <c r="Q197" s="45">
        <v>70.731707317073173</v>
      </c>
      <c r="R197" s="45">
        <v>75</v>
      </c>
      <c r="S197" s="36">
        <v>72.307692307692307</v>
      </c>
    </row>
    <row r="198" spans="1:19" s="7" customFormat="1" ht="12" x14ac:dyDescent="0.2">
      <c r="A198" s="51" t="s">
        <v>192</v>
      </c>
      <c r="B198" s="60">
        <v>35</v>
      </c>
      <c r="C198" s="60">
        <v>49</v>
      </c>
      <c r="D198" s="46">
        <v>84</v>
      </c>
      <c r="E198" s="60">
        <v>31</v>
      </c>
      <c r="F198" s="60">
        <v>44</v>
      </c>
      <c r="G198" s="46">
        <v>75</v>
      </c>
      <c r="H198" s="60">
        <v>24</v>
      </c>
      <c r="I198" s="60">
        <v>41</v>
      </c>
      <c r="J198" s="46">
        <v>65</v>
      </c>
      <c r="K198" s="60">
        <v>19</v>
      </c>
      <c r="L198" s="60">
        <v>34</v>
      </c>
      <c r="M198" s="60">
        <v>53</v>
      </c>
      <c r="N198" s="45">
        <v>61.29032258064516</v>
      </c>
      <c r="O198" s="45">
        <v>77.272727272727266</v>
      </c>
      <c r="P198" s="48">
        <v>70.666666666666671</v>
      </c>
      <c r="Q198" s="45">
        <v>54.285714285714285</v>
      </c>
      <c r="R198" s="45">
        <v>69.387755102040813</v>
      </c>
      <c r="S198" s="36">
        <v>63.095238095238095</v>
      </c>
    </row>
    <row r="199" spans="1:19" s="7" customFormat="1" ht="12" x14ac:dyDescent="0.2">
      <c r="A199" s="44" t="s">
        <v>183</v>
      </c>
      <c r="B199" s="60">
        <v>40</v>
      </c>
      <c r="C199" s="60">
        <v>57</v>
      </c>
      <c r="D199" s="46">
        <v>97</v>
      </c>
      <c r="E199" s="60">
        <v>38</v>
      </c>
      <c r="F199" s="60">
        <v>53</v>
      </c>
      <c r="G199" s="46">
        <v>91</v>
      </c>
      <c r="H199" s="60">
        <v>19</v>
      </c>
      <c r="I199" s="60">
        <v>39</v>
      </c>
      <c r="J199" s="46">
        <v>58</v>
      </c>
      <c r="K199" s="60">
        <v>16</v>
      </c>
      <c r="L199" s="60">
        <v>38</v>
      </c>
      <c r="M199" s="60">
        <v>54</v>
      </c>
      <c r="N199" s="45">
        <v>42.105263157894733</v>
      </c>
      <c r="O199" s="45">
        <v>71.698113207547166</v>
      </c>
      <c r="P199" s="48">
        <v>59.340659340659343</v>
      </c>
      <c r="Q199" s="45">
        <v>40</v>
      </c>
      <c r="R199" s="45">
        <v>66.666666666666657</v>
      </c>
      <c r="S199" s="36">
        <v>55.670103092783506</v>
      </c>
    </row>
    <row r="200" spans="1:19" s="7" customFormat="1" ht="12" x14ac:dyDescent="0.2">
      <c r="A200" s="44" t="s">
        <v>86</v>
      </c>
      <c r="B200" s="60">
        <v>87</v>
      </c>
      <c r="C200" s="60">
        <v>160</v>
      </c>
      <c r="D200" s="46">
        <v>247</v>
      </c>
      <c r="E200" s="60">
        <v>80</v>
      </c>
      <c r="F200" s="60">
        <v>156</v>
      </c>
      <c r="G200" s="46">
        <v>236</v>
      </c>
      <c r="H200" s="60">
        <v>44</v>
      </c>
      <c r="I200" s="60">
        <v>81</v>
      </c>
      <c r="J200" s="46">
        <v>125</v>
      </c>
      <c r="K200" s="60">
        <v>40</v>
      </c>
      <c r="L200" s="60">
        <v>73</v>
      </c>
      <c r="M200" s="60">
        <v>113</v>
      </c>
      <c r="N200" s="45">
        <v>50</v>
      </c>
      <c r="O200" s="45">
        <v>46.794871794871796</v>
      </c>
      <c r="P200" s="48">
        <v>47.881355932203391</v>
      </c>
      <c r="Q200" s="45">
        <v>45.977011494252871</v>
      </c>
      <c r="R200" s="45">
        <v>45.625</v>
      </c>
      <c r="S200" s="36">
        <v>45.748987854251013</v>
      </c>
    </row>
    <row r="201" spans="1:19" s="7" customFormat="1" ht="12" x14ac:dyDescent="0.2">
      <c r="A201" s="42" t="s">
        <v>40</v>
      </c>
      <c r="B201" s="43">
        <v>1207</v>
      </c>
      <c r="C201" s="43">
        <v>2532</v>
      </c>
      <c r="D201" s="43">
        <v>3739</v>
      </c>
      <c r="E201" s="43">
        <v>1145</v>
      </c>
      <c r="F201" s="43">
        <v>2421</v>
      </c>
      <c r="G201" s="43">
        <v>3566</v>
      </c>
      <c r="H201" s="43">
        <v>303</v>
      </c>
      <c r="I201" s="43">
        <v>579</v>
      </c>
      <c r="J201" s="43">
        <v>882</v>
      </c>
      <c r="K201" s="43">
        <v>272</v>
      </c>
      <c r="L201" s="43">
        <v>524</v>
      </c>
      <c r="M201" s="43">
        <v>796</v>
      </c>
      <c r="N201" s="35">
        <v>23.755458515283841</v>
      </c>
      <c r="O201" s="35">
        <v>21.643948781495251</v>
      </c>
      <c r="P201" s="35">
        <v>22.32192933258553</v>
      </c>
      <c r="Q201" s="35">
        <v>22.535211267605636</v>
      </c>
      <c r="R201" s="35">
        <v>20.695102685624011</v>
      </c>
      <c r="S201" s="35">
        <v>21.289114736560578</v>
      </c>
    </row>
    <row r="202" spans="1:19" ht="12" x14ac:dyDescent="0.2">
      <c r="A202" s="44" t="s">
        <v>186</v>
      </c>
      <c r="B202" s="60">
        <v>804</v>
      </c>
      <c r="C202" s="60">
        <v>1635</v>
      </c>
      <c r="D202" s="60">
        <v>2439</v>
      </c>
      <c r="E202" s="60">
        <v>756</v>
      </c>
      <c r="F202" s="60">
        <v>1558</v>
      </c>
      <c r="G202" s="60">
        <v>2314</v>
      </c>
      <c r="H202" s="60">
        <v>99</v>
      </c>
      <c r="I202" s="60">
        <v>144</v>
      </c>
      <c r="J202" s="60">
        <v>243</v>
      </c>
      <c r="K202" s="60">
        <v>83</v>
      </c>
      <c r="L202" s="60">
        <v>133</v>
      </c>
      <c r="M202" s="46">
        <v>216</v>
      </c>
      <c r="N202" s="45">
        <v>10.978835978835978</v>
      </c>
      <c r="O202" s="45">
        <v>8.536585365853659</v>
      </c>
      <c r="P202" s="48">
        <v>9.3344857389801206</v>
      </c>
      <c r="Q202" s="45">
        <v>10.323383084577115</v>
      </c>
      <c r="R202" s="45">
        <v>8.1345565749235469</v>
      </c>
      <c r="S202" s="36">
        <v>8.8560885608856079</v>
      </c>
    </row>
    <row r="203" spans="1:19" ht="12" x14ac:dyDescent="0.2">
      <c r="A203" s="44" t="s">
        <v>84</v>
      </c>
      <c r="B203" s="60">
        <v>17</v>
      </c>
      <c r="C203" s="60">
        <v>24</v>
      </c>
      <c r="D203" s="60">
        <v>41</v>
      </c>
      <c r="E203" s="60">
        <v>17</v>
      </c>
      <c r="F203" s="60">
        <v>23</v>
      </c>
      <c r="G203" s="60">
        <v>40</v>
      </c>
      <c r="H203" s="60">
        <v>15</v>
      </c>
      <c r="I203" s="60">
        <v>23</v>
      </c>
      <c r="J203" s="60">
        <v>38</v>
      </c>
      <c r="K203" s="60">
        <v>13</v>
      </c>
      <c r="L203" s="60">
        <v>17</v>
      </c>
      <c r="M203" s="46">
        <v>30</v>
      </c>
      <c r="N203" s="45">
        <v>76.470588235294116</v>
      </c>
      <c r="O203" s="45">
        <v>73.91304347826086</v>
      </c>
      <c r="P203" s="48">
        <v>75</v>
      </c>
      <c r="Q203" s="45">
        <v>76.470588235294116</v>
      </c>
      <c r="R203" s="45">
        <v>70.833333333333343</v>
      </c>
      <c r="S203" s="36">
        <v>73.170731707317074</v>
      </c>
    </row>
    <row r="204" spans="1:19" ht="12" x14ac:dyDescent="0.2">
      <c r="A204" s="44" t="s">
        <v>83</v>
      </c>
      <c r="B204" s="60">
        <v>179</v>
      </c>
      <c r="C204" s="60">
        <v>275</v>
      </c>
      <c r="D204" s="60">
        <v>454</v>
      </c>
      <c r="E204" s="60">
        <v>170</v>
      </c>
      <c r="F204" s="60">
        <v>270</v>
      </c>
      <c r="G204" s="60">
        <v>440</v>
      </c>
      <c r="H204" s="60">
        <v>62</v>
      </c>
      <c r="I204" s="60">
        <v>118</v>
      </c>
      <c r="J204" s="60">
        <v>180</v>
      </c>
      <c r="K204" s="60">
        <v>57</v>
      </c>
      <c r="L204" s="60">
        <v>109</v>
      </c>
      <c r="M204" s="46">
        <v>166</v>
      </c>
      <c r="N204" s="45">
        <v>33.529411764705877</v>
      </c>
      <c r="O204" s="45">
        <v>40.370370370370374</v>
      </c>
      <c r="P204" s="48">
        <v>37.727272727272727</v>
      </c>
      <c r="Q204" s="45">
        <v>31.843575418994412</v>
      </c>
      <c r="R204" s="45">
        <v>39.636363636363633</v>
      </c>
      <c r="S204" s="36">
        <v>36.563876651982383</v>
      </c>
    </row>
    <row r="205" spans="1:19" ht="12" x14ac:dyDescent="0.2">
      <c r="A205" s="44" t="s">
        <v>205</v>
      </c>
      <c r="B205" s="60">
        <v>87</v>
      </c>
      <c r="C205" s="60">
        <v>344</v>
      </c>
      <c r="D205" s="60">
        <v>431</v>
      </c>
      <c r="E205" s="60">
        <v>86</v>
      </c>
      <c r="F205" s="60">
        <v>330</v>
      </c>
      <c r="G205" s="60">
        <v>416</v>
      </c>
      <c r="H205" s="60">
        <v>44</v>
      </c>
      <c r="I205" s="60">
        <v>116</v>
      </c>
      <c r="J205" s="60">
        <v>160</v>
      </c>
      <c r="K205" s="60">
        <v>40</v>
      </c>
      <c r="L205" s="60">
        <v>104</v>
      </c>
      <c r="M205" s="46">
        <v>144</v>
      </c>
      <c r="N205" s="45">
        <v>46.511627906976742</v>
      </c>
      <c r="O205" s="45">
        <v>31.515151515151512</v>
      </c>
      <c r="P205" s="48">
        <v>34.615384615384613</v>
      </c>
      <c r="Q205" s="45">
        <v>45.977011494252871</v>
      </c>
      <c r="R205" s="45">
        <v>30.232558139534881</v>
      </c>
      <c r="S205" s="36">
        <v>33.410672853828302</v>
      </c>
    </row>
    <row r="206" spans="1:19" ht="12" x14ac:dyDescent="0.2">
      <c r="A206" s="44" t="s">
        <v>239</v>
      </c>
      <c r="B206" s="60">
        <v>56</v>
      </c>
      <c r="C206" s="60">
        <v>126</v>
      </c>
      <c r="D206" s="60">
        <v>182</v>
      </c>
      <c r="E206" s="60">
        <v>53</v>
      </c>
      <c r="F206" s="60">
        <v>118</v>
      </c>
      <c r="G206" s="60">
        <v>171</v>
      </c>
      <c r="H206" s="60">
        <v>28</v>
      </c>
      <c r="I206" s="60">
        <v>69</v>
      </c>
      <c r="J206" s="60">
        <v>97</v>
      </c>
      <c r="K206" s="60">
        <v>28</v>
      </c>
      <c r="L206" s="60">
        <v>61</v>
      </c>
      <c r="M206" s="46">
        <v>89</v>
      </c>
      <c r="N206" s="45">
        <v>52.830188679245282</v>
      </c>
      <c r="O206" s="45">
        <v>51.694915254237287</v>
      </c>
      <c r="P206" s="48">
        <v>52.046783625730995</v>
      </c>
      <c r="Q206" s="45">
        <v>50</v>
      </c>
      <c r="R206" s="45">
        <v>48.412698412698411</v>
      </c>
      <c r="S206" s="36">
        <v>48.901098901098898</v>
      </c>
    </row>
    <row r="207" spans="1:19" ht="12" x14ac:dyDescent="0.2">
      <c r="A207" s="44" t="s">
        <v>63</v>
      </c>
      <c r="B207" s="60">
        <v>33</v>
      </c>
      <c r="C207" s="60">
        <v>20</v>
      </c>
      <c r="D207" s="60">
        <v>53</v>
      </c>
      <c r="E207" s="60">
        <v>33</v>
      </c>
      <c r="F207" s="60">
        <v>19</v>
      </c>
      <c r="G207" s="60">
        <v>52</v>
      </c>
      <c r="H207" s="60">
        <v>29</v>
      </c>
      <c r="I207" s="60">
        <v>15</v>
      </c>
      <c r="J207" s="60">
        <v>44</v>
      </c>
      <c r="K207" s="60">
        <v>26</v>
      </c>
      <c r="L207" s="60">
        <v>12</v>
      </c>
      <c r="M207" s="46">
        <v>38</v>
      </c>
      <c r="N207" s="45">
        <v>78.787878787878782</v>
      </c>
      <c r="O207" s="45">
        <v>63.157894736842103</v>
      </c>
      <c r="P207" s="48">
        <v>73.076923076923066</v>
      </c>
      <c r="Q207" s="45">
        <v>78.787878787878782</v>
      </c>
      <c r="R207" s="45">
        <v>60</v>
      </c>
      <c r="S207" s="36">
        <v>71.698113207547166</v>
      </c>
    </row>
    <row r="208" spans="1:19" ht="12" x14ac:dyDescent="0.2">
      <c r="A208" s="44" t="s">
        <v>175</v>
      </c>
      <c r="B208" s="60">
        <v>31</v>
      </c>
      <c r="C208" s="60">
        <v>108</v>
      </c>
      <c r="D208" s="60">
        <v>139</v>
      </c>
      <c r="E208" s="60">
        <v>30</v>
      </c>
      <c r="F208" s="60">
        <v>103</v>
      </c>
      <c r="G208" s="60">
        <v>133</v>
      </c>
      <c r="H208" s="60">
        <v>26</v>
      </c>
      <c r="I208" s="60">
        <v>94</v>
      </c>
      <c r="J208" s="60">
        <v>120</v>
      </c>
      <c r="K208" s="60">
        <v>25</v>
      </c>
      <c r="L208" s="60">
        <v>88</v>
      </c>
      <c r="M208" s="46">
        <v>113</v>
      </c>
      <c r="N208" s="45">
        <v>83.333333333333343</v>
      </c>
      <c r="O208" s="45">
        <v>85.436893203883486</v>
      </c>
      <c r="P208" s="48">
        <v>84.962406015037601</v>
      </c>
      <c r="Q208" s="45">
        <v>80.645161290322577</v>
      </c>
      <c r="R208" s="45">
        <v>81.481481481481481</v>
      </c>
      <c r="S208" s="36">
        <v>81.294964028776988</v>
      </c>
    </row>
    <row r="209" spans="1:19" s="7" customFormat="1" ht="12" x14ac:dyDescent="0.2">
      <c r="A209" s="42" t="s">
        <v>38</v>
      </c>
      <c r="B209" s="43">
        <v>305</v>
      </c>
      <c r="C209" s="43">
        <v>428</v>
      </c>
      <c r="D209" s="43">
        <v>733</v>
      </c>
      <c r="E209" s="43">
        <v>280</v>
      </c>
      <c r="F209" s="43">
        <v>381</v>
      </c>
      <c r="G209" s="43">
        <v>661</v>
      </c>
      <c r="H209" s="43">
        <v>260</v>
      </c>
      <c r="I209" s="43">
        <v>361</v>
      </c>
      <c r="J209" s="43">
        <v>621</v>
      </c>
      <c r="K209" s="43">
        <v>231</v>
      </c>
      <c r="L209" s="43">
        <v>313</v>
      </c>
      <c r="M209" s="43">
        <v>544</v>
      </c>
      <c r="N209" s="35">
        <v>82.5</v>
      </c>
      <c r="O209" s="35">
        <v>82.152230971128603</v>
      </c>
      <c r="P209" s="35">
        <v>82.299546142208783</v>
      </c>
      <c r="Q209" s="35">
        <v>75.73770491803279</v>
      </c>
      <c r="R209" s="35">
        <v>73.130841121495322</v>
      </c>
      <c r="S209" s="35">
        <v>74.215552523874479</v>
      </c>
    </row>
    <row r="210" spans="1:19" ht="12" x14ac:dyDescent="0.2">
      <c r="A210" s="44" t="s">
        <v>197</v>
      </c>
      <c r="B210" s="60">
        <v>39</v>
      </c>
      <c r="C210" s="60">
        <v>39</v>
      </c>
      <c r="D210" s="60">
        <v>78</v>
      </c>
      <c r="E210" s="60">
        <v>38</v>
      </c>
      <c r="F210" s="60">
        <v>38</v>
      </c>
      <c r="G210" s="60">
        <v>76</v>
      </c>
      <c r="H210" s="60">
        <v>32</v>
      </c>
      <c r="I210" s="60">
        <v>33</v>
      </c>
      <c r="J210" s="60">
        <v>65</v>
      </c>
      <c r="K210" s="60">
        <v>27</v>
      </c>
      <c r="L210" s="60">
        <v>32</v>
      </c>
      <c r="M210" s="60">
        <v>59</v>
      </c>
      <c r="N210" s="45">
        <v>71.05263157894737</v>
      </c>
      <c r="O210" s="45">
        <v>84.210526315789465</v>
      </c>
      <c r="P210" s="48">
        <v>77.631578947368425</v>
      </c>
      <c r="Q210" s="45">
        <v>69.230769230769226</v>
      </c>
      <c r="R210" s="45">
        <v>82.051282051282044</v>
      </c>
      <c r="S210" s="45">
        <v>75.641025641025635</v>
      </c>
    </row>
    <row r="211" spans="1:19" ht="12" x14ac:dyDescent="0.2">
      <c r="A211" s="44" t="s">
        <v>240</v>
      </c>
      <c r="B211" s="60">
        <v>32</v>
      </c>
      <c r="C211" s="60">
        <v>64</v>
      </c>
      <c r="D211" s="60">
        <v>96</v>
      </c>
      <c r="E211" s="60">
        <v>31</v>
      </c>
      <c r="F211" s="60">
        <v>60</v>
      </c>
      <c r="G211" s="60">
        <v>91</v>
      </c>
      <c r="H211" s="60">
        <v>28</v>
      </c>
      <c r="I211" s="60">
        <v>57</v>
      </c>
      <c r="J211" s="60">
        <v>85</v>
      </c>
      <c r="K211" s="60">
        <v>24</v>
      </c>
      <c r="L211" s="60">
        <v>49</v>
      </c>
      <c r="M211" s="60">
        <v>73</v>
      </c>
      <c r="N211" s="45">
        <v>77.41935483870968</v>
      </c>
      <c r="O211" s="45">
        <v>81.666666666666671</v>
      </c>
      <c r="P211" s="48">
        <v>80.219780219780219</v>
      </c>
      <c r="Q211" s="45">
        <v>75</v>
      </c>
      <c r="R211" s="45">
        <v>76.5625</v>
      </c>
      <c r="S211" s="45">
        <v>76.041666666666657</v>
      </c>
    </row>
    <row r="212" spans="1:19" s="34" customFormat="1" ht="12" x14ac:dyDescent="0.2">
      <c r="A212" s="50" t="s">
        <v>79</v>
      </c>
      <c r="B212" s="46">
        <v>38</v>
      </c>
      <c r="C212" s="46">
        <v>40</v>
      </c>
      <c r="D212" s="60">
        <v>78</v>
      </c>
      <c r="E212" s="46">
        <v>32</v>
      </c>
      <c r="F212" s="60">
        <v>30</v>
      </c>
      <c r="G212" s="60">
        <v>62</v>
      </c>
      <c r="H212" s="60">
        <v>30</v>
      </c>
      <c r="I212" s="60">
        <v>27</v>
      </c>
      <c r="J212" s="60">
        <v>57</v>
      </c>
      <c r="K212" s="60">
        <v>26</v>
      </c>
      <c r="L212" s="60">
        <v>26</v>
      </c>
      <c r="M212" s="60">
        <v>52</v>
      </c>
      <c r="N212" s="45">
        <v>81.25</v>
      </c>
      <c r="O212" s="45">
        <v>86.666666666666671</v>
      </c>
      <c r="P212" s="48">
        <v>83.870967741935488</v>
      </c>
      <c r="Q212" s="45">
        <v>68.421052631578945</v>
      </c>
      <c r="R212" s="45">
        <v>65</v>
      </c>
      <c r="S212" s="45">
        <v>66.666666666666657</v>
      </c>
    </row>
    <row r="213" spans="1:19" s="34" customFormat="1" ht="12" x14ac:dyDescent="0.2">
      <c r="A213" s="50" t="s">
        <v>231</v>
      </c>
      <c r="B213" s="46">
        <v>47</v>
      </c>
      <c r="C213" s="46">
        <v>45</v>
      </c>
      <c r="D213" s="60">
        <v>92</v>
      </c>
      <c r="E213" s="46">
        <v>46</v>
      </c>
      <c r="F213" s="60">
        <v>42</v>
      </c>
      <c r="G213" s="60">
        <v>88</v>
      </c>
      <c r="H213" s="60">
        <v>45</v>
      </c>
      <c r="I213" s="60">
        <v>42</v>
      </c>
      <c r="J213" s="60">
        <v>87</v>
      </c>
      <c r="K213" s="60">
        <v>40</v>
      </c>
      <c r="L213" s="60">
        <v>31</v>
      </c>
      <c r="M213" s="60">
        <v>71</v>
      </c>
      <c r="N213" s="45">
        <v>86.956521739130437</v>
      </c>
      <c r="O213" s="45">
        <v>73.80952380952381</v>
      </c>
      <c r="P213" s="48">
        <v>80.681818181818173</v>
      </c>
      <c r="Q213" s="45">
        <v>85.106382978723403</v>
      </c>
      <c r="R213" s="45">
        <v>68.888888888888886</v>
      </c>
      <c r="S213" s="45">
        <v>77.173913043478265</v>
      </c>
    </row>
    <row r="214" spans="1:19" s="34" customFormat="1" ht="12" x14ac:dyDescent="0.2">
      <c r="A214" s="50" t="s">
        <v>77</v>
      </c>
      <c r="B214" s="46">
        <v>48</v>
      </c>
      <c r="C214" s="46">
        <v>33</v>
      </c>
      <c r="D214" s="60">
        <v>81</v>
      </c>
      <c r="E214" s="46">
        <v>39</v>
      </c>
      <c r="F214" s="60">
        <v>24</v>
      </c>
      <c r="G214" s="60">
        <v>63</v>
      </c>
      <c r="H214" s="60">
        <v>34</v>
      </c>
      <c r="I214" s="60">
        <v>24</v>
      </c>
      <c r="J214" s="60">
        <v>58</v>
      </c>
      <c r="K214" s="60">
        <v>31</v>
      </c>
      <c r="L214" s="60">
        <v>21</v>
      </c>
      <c r="M214" s="60">
        <v>52</v>
      </c>
      <c r="N214" s="45">
        <v>79.487179487179489</v>
      </c>
      <c r="O214" s="45">
        <v>87.5</v>
      </c>
      <c r="P214" s="48">
        <v>82.539682539682531</v>
      </c>
      <c r="Q214" s="45">
        <v>64.583333333333343</v>
      </c>
      <c r="R214" s="45">
        <v>63.636363636363633</v>
      </c>
      <c r="S214" s="45">
        <v>64.197530864197532</v>
      </c>
    </row>
    <row r="215" spans="1:19" s="34" customFormat="1" ht="12" x14ac:dyDescent="0.2">
      <c r="A215" s="47" t="s">
        <v>241</v>
      </c>
      <c r="B215" s="46">
        <v>74</v>
      </c>
      <c r="C215" s="46">
        <v>170</v>
      </c>
      <c r="D215" s="60">
        <v>244</v>
      </c>
      <c r="E215" s="46">
        <v>70</v>
      </c>
      <c r="F215" s="60">
        <v>157</v>
      </c>
      <c r="G215" s="60">
        <v>227</v>
      </c>
      <c r="H215" s="60">
        <v>67</v>
      </c>
      <c r="I215" s="60">
        <v>148</v>
      </c>
      <c r="J215" s="60">
        <v>215</v>
      </c>
      <c r="K215" s="60">
        <v>61</v>
      </c>
      <c r="L215" s="60">
        <v>130</v>
      </c>
      <c r="M215" s="60">
        <v>191</v>
      </c>
      <c r="N215" s="45">
        <v>87.142857142857139</v>
      </c>
      <c r="O215" s="45">
        <v>82.802547770700642</v>
      </c>
      <c r="P215" s="48">
        <v>84.140969162995589</v>
      </c>
      <c r="Q215" s="45">
        <v>82.432432432432435</v>
      </c>
      <c r="R215" s="45">
        <v>76.470588235294116</v>
      </c>
      <c r="S215" s="45">
        <v>78.278688524590166</v>
      </c>
    </row>
    <row r="216" spans="1:19" s="34" customFormat="1" ht="12" x14ac:dyDescent="0.2">
      <c r="A216" s="50" t="s">
        <v>75</v>
      </c>
      <c r="B216" s="46">
        <v>27</v>
      </c>
      <c r="C216" s="46">
        <v>37</v>
      </c>
      <c r="D216" s="60">
        <v>64</v>
      </c>
      <c r="E216" s="46">
        <v>24</v>
      </c>
      <c r="F216" s="46">
        <v>30</v>
      </c>
      <c r="G216" s="60">
        <v>54</v>
      </c>
      <c r="H216" s="46">
        <v>24</v>
      </c>
      <c r="I216" s="46">
        <v>30</v>
      </c>
      <c r="J216" s="60">
        <v>54</v>
      </c>
      <c r="K216" s="46">
        <v>22</v>
      </c>
      <c r="L216" s="46">
        <v>24</v>
      </c>
      <c r="M216" s="60">
        <v>46</v>
      </c>
      <c r="N216" s="45">
        <v>91.666666666666657</v>
      </c>
      <c r="O216" s="45">
        <v>80</v>
      </c>
      <c r="P216" s="48">
        <v>85.18518518518519</v>
      </c>
      <c r="Q216" s="45">
        <v>81.481481481481481</v>
      </c>
      <c r="R216" s="45">
        <v>64.86486486486487</v>
      </c>
      <c r="S216" s="45">
        <v>71.875</v>
      </c>
    </row>
    <row r="217" spans="1:19" s="7" customFormat="1" ht="12" x14ac:dyDescent="0.2">
      <c r="A217" s="42" t="s">
        <v>39</v>
      </c>
      <c r="B217" s="43">
        <v>81</v>
      </c>
      <c r="C217" s="43">
        <v>144</v>
      </c>
      <c r="D217" s="43">
        <v>225</v>
      </c>
      <c r="E217" s="43">
        <v>75</v>
      </c>
      <c r="F217" s="43">
        <v>138</v>
      </c>
      <c r="G217" s="43">
        <v>213</v>
      </c>
      <c r="H217" s="43">
        <v>64</v>
      </c>
      <c r="I217" s="43">
        <v>124</v>
      </c>
      <c r="J217" s="43">
        <v>188</v>
      </c>
      <c r="K217" s="43">
        <v>58</v>
      </c>
      <c r="L217" s="43">
        <v>106</v>
      </c>
      <c r="M217" s="43">
        <v>164</v>
      </c>
      <c r="N217" s="35">
        <v>77.333333333333329</v>
      </c>
      <c r="O217" s="35">
        <v>76.811594202898547</v>
      </c>
      <c r="P217" s="35">
        <v>76.995305164319248</v>
      </c>
      <c r="Q217" s="35">
        <v>71.604938271604937</v>
      </c>
      <c r="R217" s="35">
        <v>73.611111111111114</v>
      </c>
      <c r="S217" s="35">
        <v>72.888888888888886</v>
      </c>
    </row>
    <row r="218" spans="1:19" ht="12" x14ac:dyDescent="0.2">
      <c r="A218" s="44" t="s">
        <v>197</v>
      </c>
      <c r="B218" s="60">
        <v>23</v>
      </c>
      <c r="C218" s="60">
        <v>25</v>
      </c>
      <c r="D218" s="60">
        <v>48</v>
      </c>
      <c r="E218" s="60">
        <v>22</v>
      </c>
      <c r="F218" s="60">
        <v>24</v>
      </c>
      <c r="G218" s="60">
        <v>46</v>
      </c>
      <c r="H218" s="60">
        <v>18</v>
      </c>
      <c r="I218" s="60">
        <v>18</v>
      </c>
      <c r="J218" s="60">
        <v>36</v>
      </c>
      <c r="K218" s="60">
        <v>15</v>
      </c>
      <c r="L218" s="60">
        <v>14</v>
      </c>
      <c r="M218" s="60">
        <v>29</v>
      </c>
      <c r="N218" s="45">
        <v>68.181818181818173</v>
      </c>
      <c r="O218" s="45">
        <v>58.333333333333336</v>
      </c>
      <c r="P218" s="48">
        <v>63.04347826086957</v>
      </c>
      <c r="Q218" s="45">
        <v>65.217391304347828</v>
      </c>
      <c r="R218" s="45">
        <v>56.000000000000007</v>
      </c>
      <c r="S218" s="36">
        <v>60.416666666666664</v>
      </c>
    </row>
    <row r="219" spans="1:19" ht="12" x14ac:dyDescent="0.2">
      <c r="A219" s="44" t="s">
        <v>177</v>
      </c>
      <c r="B219" s="60">
        <v>25</v>
      </c>
      <c r="C219" s="60">
        <v>24</v>
      </c>
      <c r="D219" s="60">
        <v>49</v>
      </c>
      <c r="E219" s="60">
        <v>22</v>
      </c>
      <c r="F219" s="60">
        <v>24</v>
      </c>
      <c r="G219" s="60">
        <v>46</v>
      </c>
      <c r="H219" s="60">
        <v>18</v>
      </c>
      <c r="I219" s="60">
        <v>22</v>
      </c>
      <c r="J219" s="60">
        <v>40</v>
      </c>
      <c r="K219" s="60">
        <v>16</v>
      </c>
      <c r="L219" s="60">
        <v>18</v>
      </c>
      <c r="M219" s="60">
        <v>34</v>
      </c>
      <c r="N219" s="45">
        <v>72.727272727272734</v>
      </c>
      <c r="O219" s="45">
        <v>75</v>
      </c>
      <c r="P219" s="48">
        <v>73.91304347826086</v>
      </c>
      <c r="Q219" s="45">
        <v>64</v>
      </c>
      <c r="R219" s="45">
        <v>75</v>
      </c>
      <c r="S219" s="36">
        <v>69.387755102040813</v>
      </c>
    </row>
    <row r="220" spans="1:19" ht="12" x14ac:dyDescent="0.2">
      <c r="A220" s="44" t="s">
        <v>213</v>
      </c>
      <c r="B220" s="60">
        <v>25</v>
      </c>
      <c r="C220" s="60">
        <v>58</v>
      </c>
      <c r="D220" s="60">
        <v>83</v>
      </c>
      <c r="E220" s="60">
        <v>23</v>
      </c>
      <c r="F220" s="60">
        <v>54</v>
      </c>
      <c r="G220" s="60">
        <v>77</v>
      </c>
      <c r="H220" s="60">
        <v>23</v>
      </c>
      <c r="I220" s="60">
        <v>51</v>
      </c>
      <c r="J220" s="60">
        <v>74</v>
      </c>
      <c r="K220" s="60">
        <v>22</v>
      </c>
      <c r="L220" s="60">
        <v>47</v>
      </c>
      <c r="M220" s="60">
        <v>69</v>
      </c>
      <c r="N220" s="45">
        <v>95.652173913043484</v>
      </c>
      <c r="O220" s="45">
        <v>87.037037037037038</v>
      </c>
      <c r="P220" s="48">
        <v>89.610389610389603</v>
      </c>
      <c r="Q220" s="45">
        <v>88</v>
      </c>
      <c r="R220" s="45">
        <v>81.034482758620683</v>
      </c>
      <c r="S220" s="36">
        <v>83.132530120481931</v>
      </c>
    </row>
    <row r="221" spans="1:19" ht="12" x14ac:dyDescent="0.2">
      <c r="A221" s="49" t="s">
        <v>175</v>
      </c>
      <c r="B221" s="60">
        <v>8</v>
      </c>
      <c r="C221" s="60">
        <v>37</v>
      </c>
      <c r="D221" s="60">
        <v>45</v>
      </c>
      <c r="E221" s="60">
        <v>8</v>
      </c>
      <c r="F221" s="60">
        <v>36</v>
      </c>
      <c r="G221" s="60">
        <v>44</v>
      </c>
      <c r="H221" s="60">
        <v>5</v>
      </c>
      <c r="I221" s="60">
        <v>33</v>
      </c>
      <c r="J221" s="60">
        <v>38</v>
      </c>
      <c r="K221" s="60">
        <v>5</v>
      </c>
      <c r="L221" s="60">
        <v>27</v>
      </c>
      <c r="M221" s="60">
        <v>32</v>
      </c>
      <c r="N221" s="45">
        <v>62.5</v>
      </c>
      <c r="O221" s="45">
        <v>75</v>
      </c>
      <c r="P221" s="48">
        <v>72.727272727272734</v>
      </c>
      <c r="Q221" s="45">
        <v>62.5</v>
      </c>
      <c r="R221" s="45">
        <v>72.972972972972968</v>
      </c>
      <c r="S221" s="36">
        <v>71.111111111111114</v>
      </c>
    </row>
    <row r="222" spans="1:19" ht="12" x14ac:dyDescent="0.2">
      <c r="A222" s="42" t="s">
        <v>46</v>
      </c>
      <c r="B222" s="43">
        <v>30</v>
      </c>
      <c r="C222" s="43">
        <v>107</v>
      </c>
      <c r="D222" s="43">
        <v>137</v>
      </c>
      <c r="E222" s="43">
        <v>27</v>
      </c>
      <c r="F222" s="43">
        <v>98</v>
      </c>
      <c r="G222" s="43">
        <v>125</v>
      </c>
      <c r="H222" s="43">
        <v>25</v>
      </c>
      <c r="I222" s="43">
        <v>83</v>
      </c>
      <c r="J222" s="43">
        <v>108</v>
      </c>
      <c r="K222" s="43">
        <v>25</v>
      </c>
      <c r="L222" s="43">
        <v>71</v>
      </c>
      <c r="M222" s="43">
        <v>96</v>
      </c>
      <c r="N222" s="35">
        <v>92.592592592592595</v>
      </c>
      <c r="O222" s="35">
        <v>72.448979591836732</v>
      </c>
      <c r="P222" s="35">
        <v>76.8</v>
      </c>
      <c r="Q222" s="35">
        <v>83.333333333333343</v>
      </c>
      <c r="R222" s="35">
        <v>66.355140186915889</v>
      </c>
      <c r="S222" s="35">
        <v>70.072992700729927</v>
      </c>
    </row>
    <row r="223" spans="1:19" ht="12" x14ac:dyDescent="0.2">
      <c r="A223" s="44" t="s">
        <v>180</v>
      </c>
      <c r="B223" s="60">
        <v>17</v>
      </c>
      <c r="C223" s="60">
        <v>18</v>
      </c>
      <c r="D223" s="60">
        <v>35</v>
      </c>
      <c r="E223" s="60">
        <v>16</v>
      </c>
      <c r="F223" s="60">
        <v>15</v>
      </c>
      <c r="G223" s="60">
        <v>31</v>
      </c>
      <c r="H223" s="60">
        <v>16</v>
      </c>
      <c r="I223" s="60">
        <v>15</v>
      </c>
      <c r="J223" s="60">
        <v>31</v>
      </c>
      <c r="K223" s="60">
        <v>16</v>
      </c>
      <c r="L223" s="60">
        <v>11</v>
      </c>
      <c r="M223" s="60">
        <v>27</v>
      </c>
      <c r="N223" s="45">
        <v>100</v>
      </c>
      <c r="O223" s="45">
        <v>73.333333333333329</v>
      </c>
      <c r="P223" s="48">
        <v>87.096774193548384</v>
      </c>
      <c r="Q223" s="45">
        <v>94.117647058823522</v>
      </c>
      <c r="R223" s="45">
        <v>61.111111111111114</v>
      </c>
      <c r="S223" s="36">
        <v>77.142857142857153</v>
      </c>
    </row>
    <row r="224" spans="1:19" ht="12" x14ac:dyDescent="0.2">
      <c r="A224" s="44" t="s">
        <v>174</v>
      </c>
      <c r="B224" s="60">
        <v>13</v>
      </c>
      <c r="C224" s="60">
        <v>89</v>
      </c>
      <c r="D224" s="60">
        <v>102</v>
      </c>
      <c r="E224" s="60">
        <v>11</v>
      </c>
      <c r="F224" s="60">
        <v>83</v>
      </c>
      <c r="G224" s="60">
        <v>94</v>
      </c>
      <c r="H224" s="60">
        <v>9</v>
      </c>
      <c r="I224" s="60">
        <v>68</v>
      </c>
      <c r="J224" s="60">
        <v>77</v>
      </c>
      <c r="K224" s="60">
        <v>9</v>
      </c>
      <c r="L224" s="60">
        <v>60</v>
      </c>
      <c r="M224" s="60">
        <v>69</v>
      </c>
      <c r="N224" s="45">
        <v>81.818181818181827</v>
      </c>
      <c r="O224" s="45">
        <v>72.289156626506028</v>
      </c>
      <c r="P224" s="48">
        <v>73.40425531914893</v>
      </c>
      <c r="Q224" s="45">
        <v>69.230769230769226</v>
      </c>
      <c r="R224" s="45">
        <v>67.415730337078656</v>
      </c>
      <c r="S224" s="36">
        <v>67.64705882352942</v>
      </c>
    </row>
    <row r="225" spans="1:19" ht="12" x14ac:dyDescent="0.2">
      <c r="A225" s="42" t="s">
        <v>3</v>
      </c>
      <c r="B225" s="43">
        <v>522</v>
      </c>
      <c r="C225" s="43">
        <v>144</v>
      </c>
      <c r="D225" s="43">
        <v>666</v>
      </c>
      <c r="E225" s="43">
        <v>485</v>
      </c>
      <c r="F225" s="43">
        <v>139</v>
      </c>
      <c r="G225" s="43">
        <v>624</v>
      </c>
      <c r="H225" s="43">
        <v>393</v>
      </c>
      <c r="I225" s="43">
        <v>123</v>
      </c>
      <c r="J225" s="43">
        <v>516</v>
      </c>
      <c r="K225" s="43">
        <v>341</v>
      </c>
      <c r="L225" s="43">
        <v>109</v>
      </c>
      <c r="M225" s="43">
        <v>450</v>
      </c>
      <c r="N225" s="35">
        <v>70.309278350515456</v>
      </c>
      <c r="O225" s="35">
        <v>78.417266187050359</v>
      </c>
      <c r="P225" s="35">
        <v>72.115384615384613</v>
      </c>
      <c r="Q225" s="35">
        <v>65.325670498084293</v>
      </c>
      <c r="R225" s="35">
        <v>75.694444444444443</v>
      </c>
      <c r="S225" s="35">
        <v>67.567567567567565</v>
      </c>
    </row>
    <row r="226" spans="1:19" ht="12" x14ac:dyDescent="0.2">
      <c r="A226" s="58" t="s">
        <v>206</v>
      </c>
      <c r="B226" s="60">
        <v>55</v>
      </c>
      <c r="C226" s="60">
        <v>12</v>
      </c>
      <c r="D226" s="60">
        <v>67</v>
      </c>
      <c r="E226" s="60">
        <v>54</v>
      </c>
      <c r="F226" s="60">
        <v>11</v>
      </c>
      <c r="G226" s="60">
        <v>65</v>
      </c>
      <c r="H226" s="60">
        <v>39</v>
      </c>
      <c r="I226" s="60">
        <v>5</v>
      </c>
      <c r="J226" s="60">
        <v>44</v>
      </c>
      <c r="K226" s="60">
        <v>31</v>
      </c>
      <c r="L226" s="60">
        <v>5</v>
      </c>
      <c r="M226" s="60">
        <v>36</v>
      </c>
      <c r="N226" s="45">
        <v>57.407407407407405</v>
      </c>
      <c r="O226" s="45">
        <v>45.454545454545453</v>
      </c>
      <c r="P226" s="59">
        <v>55.384615384615387</v>
      </c>
      <c r="Q226" s="45">
        <v>56.36363636363636</v>
      </c>
      <c r="R226" s="45">
        <v>41.666666666666671</v>
      </c>
      <c r="S226" s="36">
        <v>53.731343283582092</v>
      </c>
    </row>
    <row r="227" spans="1:19" ht="12" x14ac:dyDescent="0.2">
      <c r="A227" s="84" t="s">
        <v>150</v>
      </c>
      <c r="B227" s="60">
        <v>24</v>
      </c>
      <c r="C227" s="60">
        <v>14</v>
      </c>
      <c r="D227" s="60">
        <v>38</v>
      </c>
      <c r="E227" s="60">
        <v>22</v>
      </c>
      <c r="F227" s="60">
        <v>14</v>
      </c>
      <c r="G227" s="60">
        <v>36</v>
      </c>
      <c r="H227" s="60">
        <v>20</v>
      </c>
      <c r="I227" s="60">
        <v>12</v>
      </c>
      <c r="J227" s="60">
        <v>32</v>
      </c>
      <c r="K227" s="60">
        <v>17</v>
      </c>
      <c r="L227" s="60">
        <v>9</v>
      </c>
      <c r="M227" s="60">
        <v>26</v>
      </c>
      <c r="N227" s="45">
        <v>77.272727272727266</v>
      </c>
      <c r="O227" s="45">
        <v>64.285714285714292</v>
      </c>
      <c r="P227" s="59">
        <v>72.222222222222214</v>
      </c>
      <c r="Q227" s="45">
        <v>70.833333333333343</v>
      </c>
      <c r="R227" s="45">
        <v>64.285714285714292</v>
      </c>
      <c r="S227" s="36">
        <v>68.421052631578945</v>
      </c>
    </row>
    <row r="228" spans="1:19" ht="12" x14ac:dyDescent="0.2">
      <c r="A228" s="84" t="s">
        <v>151</v>
      </c>
      <c r="B228" s="60">
        <v>59</v>
      </c>
      <c r="C228" s="60">
        <v>36</v>
      </c>
      <c r="D228" s="60">
        <v>95</v>
      </c>
      <c r="E228" s="60">
        <v>55</v>
      </c>
      <c r="F228" s="60">
        <v>35</v>
      </c>
      <c r="G228" s="60">
        <v>90</v>
      </c>
      <c r="H228" s="60">
        <v>48</v>
      </c>
      <c r="I228" s="60">
        <v>35</v>
      </c>
      <c r="J228" s="60">
        <v>83</v>
      </c>
      <c r="K228" s="60">
        <v>43</v>
      </c>
      <c r="L228" s="60">
        <v>33</v>
      </c>
      <c r="M228" s="60">
        <v>76</v>
      </c>
      <c r="N228" s="45">
        <v>78.181818181818187</v>
      </c>
      <c r="O228" s="45">
        <v>94.285714285714278</v>
      </c>
      <c r="P228" s="59">
        <v>84.444444444444443</v>
      </c>
      <c r="Q228" s="45">
        <v>72.881355932203391</v>
      </c>
      <c r="R228" s="45">
        <v>91.666666666666657</v>
      </c>
      <c r="S228" s="36">
        <v>80</v>
      </c>
    </row>
    <row r="229" spans="1:19" ht="12" x14ac:dyDescent="0.2">
      <c r="A229" s="84" t="s">
        <v>152</v>
      </c>
      <c r="B229" s="60">
        <v>217</v>
      </c>
      <c r="C229" s="60">
        <v>47</v>
      </c>
      <c r="D229" s="60">
        <v>264</v>
      </c>
      <c r="E229" s="60">
        <v>204</v>
      </c>
      <c r="F229" s="60">
        <v>45</v>
      </c>
      <c r="G229" s="60">
        <v>249</v>
      </c>
      <c r="H229" s="60">
        <v>183</v>
      </c>
      <c r="I229" s="60">
        <v>43</v>
      </c>
      <c r="J229" s="60">
        <v>226</v>
      </c>
      <c r="K229" s="60">
        <v>163</v>
      </c>
      <c r="L229" s="60">
        <v>37</v>
      </c>
      <c r="M229" s="60">
        <v>200</v>
      </c>
      <c r="N229" s="45">
        <v>79.901960784313729</v>
      </c>
      <c r="O229" s="45">
        <v>82.222222222222214</v>
      </c>
      <c r="P229" s="59">
        <v>80.321285140562253</v>
      </c>
      <c r="Q229" s="45">
        <v>75.115207373271886</v>
      </c>
      <c r="R229" s="45">
        <v>78.723404255319153</v>
      </c>
      <c r="S229" s="36">
        <v>75.757575757575751</v>
      </c>
    </row>
    <row r="230" spans="1:19" ht="12" x14ac:dyDescent="0.2">
      <c r="A230" s="58" t="s">
        <v>207</v>
      </c>
      <c r="B230" s="60">
        <v>129</v>
      </c>
      <c r="C230" s="60">
        <v>16</v>
      </c>
      <c r="D230" s="60">
        <v>145</v>
      </c>
      <c r="E230" s="60">
        <v>114</v>
      </c>
      <c r="F230" s="60">
        <v>15</v>
      </c>
      <c r="G230" s="60">
        <v>129</v>
      </c>
      <c r="H230" s="60">
        <v>74</v>
      </c>
      <c r="I230" s="60">
        <v>11</v>
      </c>
      <c r="J230" s="60">
        <v>85</v>
      </c>
      <c r="K230" s="60">
        <v>61</v>
      </c>
      <c r="L230" s="60">
        <v>10</v>
      </c>
      <c r="M230" s="60">
        <v>71</v>
      </c>
      <c r="N230" s="45">
        <v>53.508771929824562</v>
      </c>
      <c r="O230" s="45">
        <v>66.666666666666657</v>
      </c>
      <c r="P230" s="59">
        <v>55.038759689922479</v>
      </c>
      <c r="Q230" s="45">
        <v>47.286821705426355</v>
      </c>
      <c r="R230" s="45">
        <v>62.5</v>
      </c>
      <c r="S230" s="36">
        <v>48.96551724137931</v>
      </c>
    </row>
    <row r="231" spans="1:19" ht="12" x14ac:dyDescent="0.2">
      <c r="A231" s="69" t="s">
        <v>63</v>
      </c>
      <c r="B231" s="73">
        <v>38</v>
      </c>
      <c r="C231" s="73">
        <v>19</v>
      </c>
      <c r="D231" s="60">
        <v>57</v>
      </c>
      <c r="E231" s="73">
        <v>36</v>
      </c>
      <c r="F231" s="73">
        <v>19</v>
      </c>
      <c r="G231" s="60">
        <v>55</v>
      </c>
      <c r="H231" s="73">
        <v>29</v>
      </c>
      <c r="I231" s="73">
        <v>17</v>
      </c>
      <c r="J231" s="60">
        <v>46</v>
      </c>
      <c r="K231" s="73">
        <v>26</v>
      </c>
      <c r="L231" s="73">
        <v>15</v>
      </c>
      <c r="M231" s="60">
        <v>41</v>
      </c>
      <c r="N231" s="70">
        <v>72.222222222222214</v>
      </c>
      <c r="O231" s="70">
        <v>78.94736842105263</v>
      </c>
      <c r="P231" s="72">
        <v>74.545454545454547</v>
      </c>
      <c r="Q231" s="70">
        <v>68.421052631578945</v>
      </c>
      <c r="R231" s="70">
        <v>78.94736842105263</v>
      </c>
      <c r="S231" s="64">
        <v>71.929824561403507</v>
      </c>
    </row>
    <row r="232" spans="1:19" ht="12" x14ac:dyDescent="0.2">
      <c r="A232" s="42" t="s">
        <v>200</v>
      </c>
      <c r="B232" s="43">
        <v>61</v>
      </c>
      <c r="C232" s="43">
        <v>118</v>
      </c>
      <c r="D232" s="43">
        <v>179</v>
      </c>
      <c r="E232" s="43">
        <v>57</v>
      </c>
      <c r="F232" s="43">
        <v>109</v>
      </c>
      <c r="G232" s="43">
        <v>166</v>
      </c>
      <c r="H232" s="43">
        <v>46</v>
      </c>
      <c r="I232" s="43">
        <v>90</v>
      </c>
      <c r="J232" s="43">
        <v>136</v>
      </c>
      <c r="K232" s="43">
        <v>39</v>
      </c>
      <c r="L232" s="43">
        <v>78</v>
      </c>
      <c r="M232" s="43">
        <v>117</v>
      </c>
      <c r="N232" s="35">
        <v>68.421052631578945</v>
      </c>
      <c r="O232" s="35">
        <v>71.559633027522935</v>
      </c>
      <c r="P232" s="35">
        <v>70.481927710843379</v>
      </c>
      <c r="Q232" s="35">
        <v>63.934426229508205</v>
      </c>
      <c r="R232" s="35">
        <v>66.101694915254242</v>
      </c>
      <c r="S232" s="35">
        <v>65.363128491620117</v>
      </c>
    </row>
    <row r="233" spans="1:19" ht="12" x14ac:dyDescent="0.2">
      <c r="A233" s="44" t="s">
        <v>180</v>
      </c>
      <c r="B233" s="60">
        <v>16</v>
      </c>
      <c r="C233" s="60">
        <v>29</v>
      </c>
      <c r="D233" s="60">
        <v>45</v>
      </c>
      <c r="E233" s="60">
        <v>15</v>
      </c>
      <c r="F233" s="60">
        <v>26</v>
      </c>
      <c r="G233" s="60">
        <v>41</v>
      </c>
      <c r="H233" s="60">
        <v>14</v>
      </c>
      <c r="I233" s="60">
        <v>25</v>
      </c>
      <c r="J233" s="60">
        <v>39</v>
      </c>
      <c r="K233" s="60">
        <v>10</v>
      </c>
      <c r="L233" s="60">
        <v>20</v>
      </c>
      <c r="M233" s="60">
        <v>30</v>
      </c>
      <c r="N233" s="45">
        <v>66.666666666666657</v>
      </c>
      <c r="O233" s="45">
        <v>76.923076923076934</v>
      </c>
      <c r="P233" s="59">
        <v>73.170731707317074</v>
      </c>
      <c r="Q233" s="45">
        <v>62.5</v>
      </c>
      <c r="R233" s="45">
        <v>68.965517241379317</v>
      </c>
      <c r="S233" s="36">
        <v>66.666666666666657</v>
      </c>
    </row>
    <row r="234" spans="1:19" ht="12" x14ac:dyDescent="0.2">
      <c r="A234" s="50" t="s">
        <v>231</v>
      </c>
      <c r="B234" s="60">
        <v>13</v>
      </c>
      <c r="C234" s="60">
        <v>10</v>
      </c>
      <c r="D234" s="60">
        <v>23</v>
      </c>
      <c r="E234" s="60">
        <v>13</v>
      </c>
      <c r="F234" s="60">
        <v>9</v>
      </c>
      <c r="G234" s="60">
        <v>22</v>
      </c>
      <c r="H234" s="60">
        <v>11</v>
      </c>
      <c r="I234" s="60">
        <v>9</v>
      </c>
      <c r="J234" s="60">
        <v>20</v>
      </c>
      <c r="K234" s="60">
        <v>10</v>
      </c>
      <c r="L234" s="60">
        <v>9</v>
      </c>
      <c r="M234" s="60">
        <v>19</v>
      </c>
      <c r="N234" s="45">
        <v>76.923076923076934</v>
      </c>
      <c r="O234" s="45">
        <v>100</v>
      </c>
      <c r="P234" s="59">
        <v>86.36363636363636</v>
      </c>
      <c r="Q234" s="45">
        <v>76.923076923076934</v>
      </c>
      <c r="R234" s="45">
        <v>90</v>
      </c>
      <c r="S234" s="36">
        <v>82.608695652173907</v>
      </c>
    </row>
    <row r="235" spans="1:19" ht="12" x14ac:dyDescent="0.2">
      <c r="A235" s="44" t="s">
        <v>170</v>
      </c>
      <c r="B235" s="60">
        <v>6</v>
      </c>
      <c r="C235" s="60">
        <v>12</v>
      </c>
      <c r="D235" s="60">
        <v>18</v>
      </c>
      <c r="E235" s="60">
        <v>6</v>
      </c>
      <c r="F235" s="60">
        <v>11</v>
      </c>
      <c r="G235" s="60">
        <v>17</v>
      </c>
      <c r="H235" s="60">
        <v>6</v>
      </c>
      <c r="I235" s="60">
        <v>11</v>
      </c>
      <c r="J235" s="60">
        <v>17</v>
      </c>
      <c r="K235" s="60">
        <v>5</v>
      </c>
      <c r="L235" s="60">
        <v>11</v>
      </c>
      <c r="M235" s="60">
        <v>16</v>
      </c>
      <c r="N235" s="45">
        <v>83.333333333333343</v>
      </c>
      <c r="O235" s="45">
        <v>100</v>
      </c>
      <c r="P235" s="59">
        <v>94.117647058823522</v>
      </c>
      <c r="Q235" s="45">
        <v>83.333333333333343</v>
      </c>
      <c r="R235" s="45">
        <v>91.666666666666657</v>
      </c>
      <c r="S235" s="36">
        <v>88.888888888888886</v>
      </c>
    </row>
    <row r="236" spans="1:19" ht="12" x14ac:dyDescent="0.2">
      <c r="A236" s="92" t="s">
        <v>190</v>
      </c>
      <c r="B236" s="73">
        <v>26</v>
      </c>
      <c r="C236" s="73">
        <v>67</v>
      </c>
      <c r="D236" s="73">
        <v>93</v>
      </c>
      <c r="E236" s="73">
        <v>23</v>
      </c>
      <c r="F236" s="73">
        <v>63</v>
      </c>
      <c r="G236" s="73">
        <v>86</v>
      </c>
      <c r="H236" s="73">
        <v>15</v>
      </c>
      <c r="I236" s="73">
        <v>45</v>
      </c>
      <c r="J236" s="73">
        <v>60</v>
      </c>
      <c r="K236" s="73">
        <v>14</v>
      </c>
      <c r="L236" s="73">
        <v>38</v>
      </c>
      <c r="M236" s="73">
        <v>52</v>
      </c>
      <c r="N236" s="70">
        <v>60.869565217391312</v>
      </c>
      <c r="O236" s="70">
        <v>60.317460317460316</v>
      </c>
      <c r="P236" s="72">
        <v>60.465116279069761</v>
      </c>
      <c r="Q236" s="70">
        <v>53.846153846153847</v>
      </c>
      <c r="R236" s="70">
        <v>56.71641791044776</v>
      </c>
      <c r="S236" s="64">
        <v>55.913978494623649</v>
      </c>
    </row>
    <row r="237" spans="1:19" ht="12" x14ac:dyDescent="0.2">
      <c r="A237" s="63" t="s">
        <v>42</v>
      </c>
      <c r="B237" s="71">
        <v>23001</v>
      </c>
      <c r="C237" s="71">
        <v>33038</v>
      </c>
      <c r="D237" s="71">
        <v>56039</v>
      </c>
      <c r="E237" s="71">
        <v>21872</v>
      </c>
      <c r="F237" s="71">
        <v>31634</v>
      </c>
      <c r="G237" s="71">
        <v>53506</v>
      </c>
      <c r="H237" s="71">
        <v>8161</v>
      </c>
      <c r="I237" s="71">
        <v>11334</v>
      </c>
      <c r="J237" s="71">
        <v>19495</v>
      </c>
      <c r="K237" s="71">
        <v>7456</v>
      </c>
      <c r="L237" s="71">
        <v>10366</v>
      </c>
      <c r="M237" s="71">
        <v>17822</v>
      </c>
      <c r="N237" s="65">
        <v>34.089246525237748</v>
      </c>
      <c r="O237" s="65">
        <v>32.768540178289186</v>
      </c>
      <c r="P237" s="65">
        <v>33.308414009643776</v>
      </c>
      <c r="Q237" s="65">
        <v>32.415981913829832</v>
      </c>
      <c r="R237" s="65">
        <v>31.375991282765302</v>
      </c>
      <c r="S237" s="65">
        <v>31.802851585502957</v>
      </c>
    </row>
    <row r="238" spans="1:19" ht="12" x14ac:dyDescent="0.2">
      <c r="A238" s="77"/>
      <c r="B238" s="85"/>
      <c r="C238" s="85"/>
      <c r="D238" s="86"/>
      <c r="E238" s="85"/>
      <c r="F238" s="85"/>
      <c r="G238" s="85"/>
      <c r="H238" s="95"/>
      <c r="I238" s="95"/>
      <c r="J238" s="95"/>
      <c r="K238" s="95"/>
      <c r="L238" s="95"/>
      <c r="M238" s="95"/>
      <c r="N238" s="87"/>
      <c r="O238" s="87"/>
      <c r="P238" s="87"/>
      <c r="Q238" s="87"/>
      <c r="R238" s="87"/>
      <c r="S238" s="87"/>
    </row>
    <row r="239" spans="1:19" ht="24" customHeight="1" x14ac:dyDescent="0.2">
      <c r="A239" s="107" t="s">
        <v>224</v>
      </c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</row>
    <row r="240" spans="1:19" ht="12" x14ac:dyDescent="0.2">
      <c r="A240" s="75"/>
      <c r="B240" s="75"/>
      <c r="C240" s="75"/>
      <c r="D240" s="74"/>
      <c r="E240" s="74"/>
      <c r="F240" s="74"/>
      <c r="G240" s="74"/>
      <c r="H240" s="88"/>
      <c r="I240" s="88"/>
      <c r="J240" s="88"/>
      <c r="K240" s="74"/>
      <c r="L240" s="74"/>
      <c r="M240" s="74"/>
      <c r="N240" s="74"/>
      <c r="O240" s="74"/>
      <c r="P240" s="74"/>
      <c r="Q240" s="74"/>
      <c r="R240" s="74"/>
      <c r="S240" s="74"/>
    </row>
    <row r="241" spans="1:19" ht="12.75" customHeight="1" x14ac:dyDescent="0.2">
      <c r="A241" s="5" t="s">
        <v>50</v>
      </c>
      <c r="B241" s="75"/>
      <c r="C241" s="75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</row>
    <row r="242" spans="1:19" ht="12.75" customHeight="1" x14ac:dyDescent="0.2">
      <c r="A242" s="75"/>
      <c r="B242" s="75"/>
      <c r="C242" s="75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</row>
    <row r="243" spans="1:19" ht="12.75" customHeight="1" x14ac:dyDescent="0.2">
      <c r="A243" s="75"/>
      <c r="B243" s="75"/>
      <c r="C243" s="75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</row>
    <row r="244" spans="1:19" ht="12.75" customHeight="1" x14ac:dyDescent="0.2">
      <c r="A244" s="4" t="s">
        <v>222</v>
      </c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89"/>
    </row>
    <row r="245" spans="1:19" ht="12.75" customHeight="1" x14ac:dyDescent="0.2">
      <c r="A245" s="6" t="s">
        <v>223</v>
      </c>
      <c r="B245" s="93"/>
      <c r="C245" s="93"/>
      <c r="D245" s="93"/>
      <c r="E245" s="93"/>
      <c r="F245" s="93"/>
      <c r="G245" s="90"/>
      <c r="H245" s="93"/>
      <c r="I245" s="93"/>
      <c r="K245" s="93"/>
      <c r="L245" s="93"/>
    </row>
    <row r="246" spans="1:19" ht="12.75" customHeight="1" x14ac:dyDescent="0.2">
      <c r="A246" s="6" t="s">
        <v>242</v>
      </c>
      <c r="B246" s="93"/>
      <c r="C246" s="93"/>
      <c r="D246" s="93"/>
      <c r="E246" s="93"/>
      <c r="F246" s="93"/>
      <c r="G246" s="93"/>
      <c r="H246" s="93"/>
      <c r="I246" s="93"/>
      <c r="K246" s="93"/>
      <c r="L246" s="93"/>
    </row>
  </sheetData>
  <mergeCells count="10">
    <mergeCell ref="A239:S239"/>
    <mergeCell ref="A1:S1"/>
    <mergeCell ref="A4:S4"/>
    <mergeCell ref="A6:A7"/>
    <mergeCell ref="B6:D6"/>
    <mergeCell ref="E6:G6"/>
    <mergeCell ref="H6:J6"/>
    <mergeCell ref="K6:M6"/>
    <mergeCell ref="N6:P6"/>
    <mergeCell ref="Q6:S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3" fitToHeight="3" orientation="portrait" r:id="rId1"/>
  <headerFooter alignWithMargins="0"/>
  <rowBreaks count="2" manualBreakCount="2">
    <brk id="105" max="18" man="1"/>
    <brk id="200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5" customWidth="1"/>
    <col min="2" max="7" width="6" style="25" customWidth="1"/>
    <col min="8" max="10" width="7" style="25" bestFit="1" customWidth="1"/>
    <col min="11" max="16384" width="11.42578125" style="25"/>
  </cols>
  <sheetData>
    <row r="1" spans="1:11" x14ac:dyDescent="0.25">
      <c r="A1" s="8" t="s">
        <v>37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16" t="s">
        <v>2</v>
      </c>
      <c r="B2" s="16"/>
      <c r="C2" s="16"/>
      <c r="D2" s="16"/>
      <c r="E2" s="17"/>
      <c r="F2" s="17"/>
      <c r="G2" s="17"/>
      <c r="H2" s="17"/>
      <c r="I2" s="17"/>
      <c r="J2" s="17"/>
      <c r="K2" s="17"/>
    </row>
    <row r="3" spans="1:11" x14ac:dyDescent="0.25">
      <c r="A3" s="18">
        <v>27</v>
      </c>
      <c r="B3" s="18"/>
      <c r="C3" s="18"/>
      <c r="D3" s="18"/>
      <c r="E3" s="19"/>
      <c r="F3" s="19"/>
      <c r="G3" s="19"/>
      <c r="H3" s="19"/>
      <c r="I3" s="19"/>
      <c r="J3" s="19"/>
      <c r="K3" s="19"/>
    </row>
    <row r="4" spans="1:11" x14ac:dyDescent="0.25">
      <c r="A4" s="115" t="s">
        <v>164</v>
      </c>
      <c r="B4" s="115"/>
      <c r="C4" s="115"/>
      <c r="D4" s="115"/>
      <c r="E4" s="115"/>
      <c r="F4" s="115"/>
      <c r="G4" s="115"/>
      <c r="H4" s="115"/>
      <c r="I4" s="115"/>
      <c r="J4" s="115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116" t="s">
        <v>43</v>
      </c>
      <c r="B6" s="118" t="s">
        <v>165</v>
      </c>
      <c r="C6" s="119"/>
      <c r="D6" s="120"/>
      <c r="E6" s="118" t="s">
        <v>153</v>
      </c>
      <c r="F6" s="119"/>
      <c r="G6" s="120"/>
      <c r="H6" s="118" t="s">
        <v>53</v>
      </c>
      <c r="I6" s="119"/>
      <c r="J6" s="121"/>
    </row>
    <row r="7" spans="1:11" ht="12" customHeight="1" x14ac:dyDescent="0.25">
      <c r="A7" s="117"/>
      <c r="B7" s="24" t="s">
        <v>44</v>
      </c>
      <c r="C7" s="24" t="s">
        <v>45</v>
      </c>
      <c r="D7" s="24" t="s">
        <v>52</v>
      </c>
      <c r="E7" s="24" t="s">
        <v>44</v>
      </c>
      <c r="F7" s="24" t="s">
        <v>45</v>
      </c>
      <c r="G7" s="24" t="s">
        <v>52</v>
      </c>
      <c r="H7" s="24" t="s">
        <v>44</v>
      </c>
      <c r="I7" s="24" t="s">
        <v>45</v>
      </c>
      <c r="J7" s="31" t="s">
        <v>52</v>
      </c>
    </row>
    <row r="8" spans="1:11" ht="12" customHeight="1" x14ac:dyDescent="0.25">
      <c r="A8" s="23" t="s">
        <v>36</v>
      </c>
      <c r="B8" s="12">
        <f t="shared" ref="B8:G8" si="0">B16+B9+B11+B23+B28+B33+B38+B43+B50+B54+B60+B64+B69+B75+B81+B84+B90+B92+B95+B98+B104+B19</f>
        <v>1839</v>
      </c>
      <c r="C8" s="12">
        <f t="shared" si="0"/>
        <v>2685</v>
      </c>
      <c r="D8" s="12">
        <f t="shared" si="0"/>
        <v>4524</v>
      </c>
      <c r="E8" s="12">
        <f t="shared" si="0"/>
        <v>1252</v>
      </c>
      <c r="F8" s="12">
        <f t="shared" si="0"/>
        <v>1985</v>
      </c>
      <c r="G8" s="12">
        <f t="shared" si="0"/>
        <v>3237</v>
      </c>
      <c r="H8" s="15">
        <f t="shared" ref="H8:J23" si="1">E8/B8*100</f>
        <v>68.080478520935301</v>
      </c>
      <c r="I8" s="15">
        <f t="shared" si="1"/>
        <v>73.929236499068907</v>
      </c>
      <c r="J8" s="15">
        <f t="shared" si="1"/>
        <v>71.551724137931032</v>
      </c>
    </row>
    <row r="9" spans="1:11" ht="12" customHeight="1" x14ac:dyDescent="0.25">
      <c r="A9" s="22" t="s">
        <v>158</v>
      </c>
      <c r="B9" s="8">
        <f t="shared" ref="B9:G9" si="2">SUM(B10)</f>
        <v>19</v>
      </c>
      <c r="C9" s="8">
        <f t="shared" si="2"/>
        <v>30</v>
      </c>
      <c r="D9" s="8">
        <f t="shared" si="2"/>
        <v>49</v>
      </c>
      <c r="E9" s="8">
        <f t="shared" si="2"/>
        <v>17</v>
      </c>
      <c r="F9" s="8">
        <f t="shared" si="2"/>
        <v>21</v>
      </c>
      <c r="G9" s="8">
        <f t="shared" si="2"/>
        <v>38</v>
      </c>
      <c r="H9" s="32">
        <f t="shared" si="1"/>
        <v>89.473684210526315</v>
      </c>
      <c r="I9" s="32">
        <f t="shared" si="1"/>
        <v>70</v>
      </c>
      <c r="J9" s="32">
        <f t="shared" si="1"/>
        <v>77.551020408163268</v>
      </c>
    </row>
    <row r="10" spans="1:11" ht="12" customHeight="1" x14ac:dyDescent="0.25">
      <c r="A10" s="10" t="s">
        <v>138</v>
      </c>
      <c r="B10" s="26">
        <v>19</v>
      </c>
      <c r="C10" s="26">
        <v>30</v>
      </c>
      <c r="D10" s="26">
        <f>+B10+C10</f>
        <v>49</v>
      </c>
      <c r="E10" s="26">
        <v>17</v>
      </c>
      <c r="F10" s="26">
        <v>21</v>
      </c>
      <c r="G10" s="26">
        <f>+E10+F10</f>
        <v>38</v>
      </c>
      <c r="H10" s="14">
        <f t="shared" si="1"/>
        <v>89.473684210526315</v>
      </c>
      <c r="I10" s="14">
        <f t="shared" si="1"/>
        <v>70</v>
      </c>
      <c r="J10" s="14">
        <f t="shared" si="1"/>
        <v>77.551020408163268</v>
      </c>
    </row>
    <row r="11" spans="1:11" ht="12" customHeight="1" x14ac:dyDescent="0.25">
      <c r="A11" s="22" t="s">
        <v>34</v>
      </c>
      <c r="B11" s="8">
        <f t="shared" ref="B11:G11" si="3">SUM(B12:B15)</f>
        <v>112</v>
      </c>
      <c r="C11" s="8">
        <f t="shared" si="3"/>
        <v>106</v>
      </c>
      <c r="D11" s="8">
        <f t="shared" si="3"/>
        <v>218</v>
      </c>
      <c r="E11" s="8">
        <f t="shared" si="3"/>
        <v>72</v>
      </c>
      <c r="F11" s="8">
        <f t="shared" si="3"/>
        <v>97</v>
      </c>
      <c r="G11" s="8">
        <f t="shared" si="3"/>
        <v>169</v>
      </c>
      <c r="H11" s="32">
        <f t="shared" si="1"/>
        <v>64.285714285714292</v>
      </c>
      <c r="I11" s="32">
        <f t="shared" si="1"/>
        <v>91.509433962264154</v>
      </c>
      <c r="J11" s="32">
        <f t="shared" si="1"/>
        <v>77.522935779816521</v>
      </c>
    </row>
    <row r="12" spans="1:11" ht="12" customHeight="1" x14ac:dyDescent="0.25">
      <c r="A12" s="11" t="s">
        <v>84</v>
      </c>
      <c r="B12" s="27">
        <v>27</v>
      </c>
      <c r="C12" s="27">
        <v>11</v>
      </c>
      <c r="D12" s="26">
        <f>+B12+C12</f>
        <v>38</v>
      </c>
      <c r="E12" s="27">
        <v>16</v>
      </c>
      <c r="F12" s="27">
        <v>9</v>
      </c>
      <c r="G12" s="26">
        <f>+E12+F12</f>
        <v>25</v>
      </c>
      <c r="H12" s="14">
        <f t="shared" si="1"/>
        <v>59.259259259259252</v>
      </c>
      <c r="I12" s="14">
        <f t="shared" si="1"/>
        <v>81.818181818181827</v>
      </c>
      <c r="J12" s="14">
        <f t="shared" si="1"/>
        <v>65.789473684210535</v>
      </c>
    </row>
    <row r="13" spans="1:11" ht="12" customHeight="1" x14ac:dyDescent="0.25">
      <c r="A13" s="10" t="s">
        <v>137</v>
      </c>
      <c r="B13" s="26">
        <v>46</v>
      </c>
      <c r="C13" s="26">
        <v>37</v>
      </c>
      <c r="D13" s="26">
        <f>+B13+C13</f>
        <v>83</v>
      </c>
      <c r="E13" s="26">
        <v>33</v>
      </c>
      <c r="F13" s="26">
        <v>42</v>
      </c>
      <c r="G13" s="26">
        <f>+E13+F13</f>
        <v>75</v>
      </c>
      <c r="H13" s="14">
        <f t="shared" si="1"/>
        <v>71.739130434782609</v>
      </c>
      <c r="I13" s="14">
        <f t="shared" si="1"/>
        <v>113.51351351351352</v>
      </c>
      <c r="J13" s="14">
        <f t="shared" si="1"/>
        <v>90.361445783132538</v>
      </c>
    </row>
    <row r="14" spans="1:11" ht="12" customHeight="1" x14ac:dyDescent="0.25">
      <c r="A14" s="10" t="s">
        <v>136</v>
      </c>
      <c r="B14" s="26">
        <v>14</v>
      </c>
      <c r="C14" s="26">
        <v>35</v>
      </c>
      <c r="D14" s="26">
        <f>+B14+C14</f>
        <v>49</v>
      </c>
      <c r="E14" s="26">
        <v>10</v>
      </c>
      <c r="F14" s="26">
        <v>23</v>
      </c>
      <c r="G14" s="26">
        <f>+E14+F14</f>
        <v>33</v>
      </c>
      <c r="H14" s="14">
        <f t="shared" si="1"/>
        <v>71.428571428571431</v>
      </c>
      <c r="I14" s="14">
        <f t="shared" si="1"/>
        <v>65.714285714285708</v>
      </c>
      <c r="J14" s="14">
        <f t="shared" si="1"/>
        <v>67.346938775510196</v>
      </c>
    </row>
    <row r="15" spans="1:11" ht="12" customHeight="1" x14ac:dyDescent="0.25">
      <c r="A15" s="10" t="s">
        <v>91</v>
      </c>
      <c r="B15" s="26">
        <v>25</v>
      </c>
      <c r="C15" s="26">
        <v>23</v>
      </c>
      <c r="D15" s="26">
        <f>+B15+C15</f>
        <v>48</v>
      </c>
      <c r="E15" s="26">
        <v>13</v>
      </c>
      <c r="F15" s="26">
        <v>23</v>
      </c>
      <c r="G15" s="26">
        <f>+E15+F15</f>
        <v>36</v>
      </c>
      <c r="H15" s="14">
        <f t="shared" si="1"/>
        <v>52</v>
      </c>
      <c r="I15" s="14">
        <f t="shared" si="1"/>
        <v>100</v>
      </c>
      <c r="J15" s="14">
        <f t="shared" si="1"/>
        <v>75</v>
      </c>
    </row>
    <row r="16" spans="1:11" ht="12" customHeight="1" x14ac:dyDescent="0.25">
      <c r="A16" s="22" t="s">
        <v>33</v>
      </c>
      <c r="B16" s="8">
        <f t="shared" ref="B16:G16" si="4">SUM(B17:B18)</f>
        <v>40</v>
      </c>
      <c r="C16" s="8">
        <f t="shared" si="4"/>
        <v>35</v>
      </c>
      <c r="D16" s="8">
        <f t="shared" si="4"/>
        <v>75</v>
      </c>
      <c r="E16" s="8">
        <f t="shared" si="4"/>
        <v>8</v>
      </c>
      <c r="F16" s="8">
        <f t="shared" si="4"/>
        <v>15</v>
      </c>
      <c r="G16" s="8">
        <f t="shared" si="4"/>
        <v>23</v>
      </c>
      <c r="H16" s="32">
        <f t="shared" si="1"/>
        <v>20</v>
      </c>
      <c r="I16" s="32">
        <f t="shared" si="1"/>
        <v>42.857142857142854</v>
      </c>
      <c r="J16" s="32">
        <f t="shared" si="1"/>
        <v>30.666666666666664</v>
      </c>
    </row>
    <row r="17" spans="1:10" ht="12" customHeight="1" x14ac:dyDescent="0.25">
      <c r="A17" s="10" t="s">
        <v>135</v>
      </c>
      <c r="B17" s="26">
        <v>21</v>
      </c>
      <c r="C17" s="26">
        <v>21</v>
      </c>
      <c r="D17" s="26">
        <f>+B17+C17</f>
        <v>42</v>
      </c>
      <c r="E17" s="26">
        <v>6</v>
      </c>
      <c r="F17" s="26">
        <v>8</v>
      </c>
      <c r="G17" s="26">
        <f>+E17+F17</f>
        <v>14</v>
      </c>
      <c r="H17" s="14">
        <f t="shared" si="1"/>
        <v>28.571428571428569</v>
      </c>
      <c r="I17" s="14">
        <f t="shared" si="1"/>
        <v>38.095238095238095</v>
      </c>
      <c r="J17" s="14">
        <f t="shared" si="1"/>
        <v>33.333333333333329</v>
      </c>
    </row>
    <row r="18" spans="1:10" ht="12" customHeight="1" x14ac:dyDescent="0.25">
      <c r="A18" s="10" t="s">
        <v>134</v>
      </c>
      <c r="B18" s="26">
        <v>19</v>
      </c>
      <c r="C18" s="26">
        <v>14</v>
      </c>
      <c r="D18" s="26">
        <f>+B18+C18</f>
        <v>33</v>
      </c>
      <c r="E18" s="26">
        <v>2</v>
      </c>
      <c r="F18" s="26">
        <v>7</v>
      </c>
      <c r="G18" s="26">
        <f>+E18+F18</f>
        <v>9</v>
      </c>
      <c r="H18" s="14">
        <f t="shared" si="1"/>
        <v>10.526315789473683</v>
      </c>
      <c r="I18" s="14">
        <f t="shared" si="1"/>
        <v>50</v>
      </c>
      <c r="J18" s="14">
        <f t="shared" si="1"/>
        <v>27.27272727272727</v>
      </c>
    </row>
    <row r="19" spans="1:10" ht="12" customHeight="1" x14ac:dyDescent="0.25">
      <c r="A19" s="22" t="s">
        <v>55</v>
      </c>
      <c r="B19" s="8">
        <f t="shared" ref="B19:G19" si="5">SUM(B20:B22)</f>
        <v>0</v>
      </c>
      <c r="C19" s="8">
        <f t="shared" si="5"/>
        <v>0</v>
      </c>
      <c r="D19" s="8">
        <f t="shared" si="5"/>
        <v>0</v>
      </c>
      <c r="E19" s="8">
        <f t="shared" si="5"/>
        <v>0</v>
      </c>
      <c r="F19" s="8">
        <f t="shared" si="5"/>
        <v>0</v>
      </c>
      <c r="G19" s="8">
        <f t="shared" si="5"/>
        <v>0</v>
      </c>
      <c r="H19" s="32" t="e">
        <f t="shared" si="1"/>
        <v>#DIV/0!</v>
      </c>
      <c r="I19" s="32" t="e">
        <f t="shared" si="1"/>
        <v>#DIV/0!</v>
      </c>
      <c r="J19" s="32" t="e">
        <f t="shared" si="1"/>
        <v>#DIV/0!</v>
      </c>
    </row>
    <row r="20" spans="1:10" ht="12" customHeight="1" x14ac:dyDescent="0.25">
      <c r="A20" s="10" t="s">
        <v>149</v>
      </c>
      <c r="B20" s="26">
        <v>0</v>
      </c>
      <c r="C20" s="26">
        <v>0</v>
      </c>
      <c r="D20" s="26">
        <f>+B20+C20</f>
        <v>0</v>
      </c>
      <c r="E20" s="26">
        <v>0</v>
      </c>
      <c r="F20" s="26">
        <v>0</v>
      </c>
      <c r="G20" s="26">
        <f>+E20+F20</f>
        <v>0</v>
      </c>
      <c r="H20" s="14" t="e">
        <f t="shared" si="1"/>
        <v>#DIV/0!</v>
      </c>
      <c r="I20" s="14" t="e">
        <f t="shared" si="1"/>
        <v>#DIV/0!</v>
      </c>
      <c r="J20" s="14" t="e">
        <f t="shared" si="1"/>
        <v>#DIV/0!</v>
      </c>
    </row>
    <row r="21" spans="1:10" ht="12" customHeight="1" x14ac:dyDescent="0.25">
      <c r="A21" s="10" t="s">
        <v>140</v>
      </c>
      <c r="B21" s="26">
        <v>0</v>
      </c>
      <c r="C21" s="26">
        <v>0</v>
      </c>
      <c r="D21" s="26">
        <f>+B21+C21</f>
        <v>0</v>
      </c>
      <c r="E21" s="26">
        <v>0</v>
      </c>
      <c r="F21" s="26">
        <v>0</v>
      </c>
      <c r="G21" s="26">
        <f>+E21+F21</f>
        <v>0</v>
      </c>
      <c r="H21" s="14" t="e">
        <f t="shared" si="1"/>
        <v>#DIV/0!</v>
      </c>
      <c r="I21" s="14" t="e">
        <f t="shared" si="1"/>
        <v>#DIV/0!</v>
      </c>
      <c r="J21" s="14" t="e">
        <f t="shared" si="1"/>
        <v>#DIV/0!</v>
      </c>
    </row>
    <row r="22" spans="1:10" ht="12" customHeight="1" x14ac:dyDescent="0.25">
      <c r="A22" s="10" t="s">
        <v>139</v>
      </c>
      <c r="B22" s="26">
        <v>0</v>
      </c>
      <c r="C22" s="26">
        <v>0</v>
      </c>
      <c r="D22" s="26">
        <f>+B22+C22</f>
        <v>0</v>
      </c>
      <c r="E22" s="26">
        <v>0</v>
      </c>
      <c r="F22" s="26">
        <v>0</v>
      </c>
      <c r="G22" s="26">
        <f>+E22+F22</f>
        <v>0</v>
      </c>
      <c r="H22" s="14" t="e">
        <f t="shared" si="1"/>
        <v>#DIV/0!</v>
      </c>
      <c r="I22" s="14" t="e">
        <f t="shared" si="1"/>
        <v>#DIV/0!</v>
      </c>
      <c r="J22" s="14" t="e">
        <f t="shared" si="1"/>
        <v>#DIV/0!</v>
      </c>
    </row>
    <row r="23" spans="1:10" ht="12" customHeight="1" x14ac:dyDescent="0.25">
      <c r="A23" s="22" t="s">
        <v>32</v>
      </c>
      <c r="B23" s="8">
        <f t="shared" ref="B23:G23" si="6">SUM(B24:B27)</f>
        <v>49</v>
      </c>
      <c r="C23" s="8">
        <f t="shared" si="6"/>
        <v>49</v>
      </c>
      <c r="D23" s="8">
        <f t="shared" si="6"/>
        <v>98</v>
      </c>
      <c r="E23" s="8">
        <f t="shared" si="6"/>
        <v>44</v>
      </c>
      <c r="F23" s="8">
        <f t="shared" si="6"/>
        <v>51</v>
      </c>
      <c r="G23" s="8">
        <f t="shared" si="6"/>
        <v>95</v>
      </c>
      <c r="H23" s="32">
        <f t="shared" si="1"/>
        <v>89.795918367346943</v>
      </c>
      <c r="I23" s="32">
        <f t="shared" si="1"/>
        <v>104.08163265306123</v>
      </c>
      <c r="J23" s="32">
        <f t="shared" si="1"/>
        <v>96.938775510204081</v>
      </c>
    </row>
    <row r="24" spans="1:10" ht="12" customHeight="1" x14ac:dyDescent="0.25">
      <c r="A24" s="10" t="s">
        <v>133</v>
      </c>
      <c r="B24" s="26">
        <v>16</v>
      </c>
      <c r="C24" s="26">
        <v>24</v>
      </c>
      <c r="D24" s="26">
        <f>+B24+C24</f>
        <v>40</v>
      </c>
      <c r="E24" s="26">
        <v>17</v>
      </c>
      <c r="F24" s="26">
        <v>30</v>
      </c>
      <c r="G24" s="26">
        <f>+E24+F24</f>
        <v>47</v>
      </c>
      <c r="H24" s="14">
        <f t="shared" ref="H24:J87" si="7">E24/B24*100</f>
        <v>106.25</v>
      </c>
      <c r="I24" s="14">
        <f t="shared" si="7"/>
        <v>125</v>
      </c>
      <c r="J24" s="14">
        <f t="shared" si="7"/>
        <v>117.5</v>
      </c>
    </row>
    <row r="25" spans="1:10" ht="12" customHeight="1" x14ac:dyDescent="0.25">
      <c r="A25" s="10" t="s">
        <v>132</v>
      </c>
      <c r="B25" s="26">
        <v>14</v>
      </c>
      <c r="C25" s="26">
        <v>17</v>
      </c>
      <c r="D25" s="26">
        <f>+B25+C25</f>
        <v>31</v>
      </c>
      <c r="E25" s="26">
        <v>10</v>
      </c>
      <c r="F25" s="26">
        <v>10</v>
      </c>
      <c r="G25" s="26">
        <f>+E25+F25</f>
        <v>20</v>
      </c>
      <c r="H25" s="14">
        <f t="shared" si="7"/>
        <v>71.428571428571431</v>
      </c>
      <c r="I25" s="14">
        <f t="shared" si="7"/>
        <v>58.82352941176471</v>
      </c>
      <c r="J25" s="14">
        <f t="shared" si="7"/>
        <v>64.516129032258064</v>
      </c>
    </row>
    <row r="26" spans="1:10" ht="12" customHeight="1" x14ac:dyDescent="0.25">
      <c r="A26" s="10" t="s">
        <v>131</v>
      </c>
      <c r="B26" s="26">
        <v>11</v>
      </c>
      <c r="C26" s="26">
        <v>2</v>
      </c>
      <c r="D26" s="26">
        <f>+B26+C26</f>
        <v>13</v>
      </c>
      <c r="E26" s="26">
        <v>8</v>
      </c>
      <c r="F26" s="26">
        <v>3</v>
      </c>
      <c r="G26" s="26">
        <f>+E26+F26</f>
        <v>11</v>
      </c>
      <c r="H26" s="14">
        <f t="shared" si="7"/>
        <v>72.727272727272734</v>
      </c>
      <c r="I26" s="14">
        <f t="shared" si="7"/>
        <v>150</v>
      </c>
      <c r="J26" s="14">
        <f t="shared" si="7"/>
        <v>84.615384615384613</v>
      </c>
    </row>
    <row r="27" spans="1:10" ht="12" customHeight="1" x14ac:dyDescent="0.25">
      <c r="A27" s="10" t="s">
        <v>130</v>
      </c>
      <c r="B27" s="26">
        <v>8</v>
      </c>
      <c r="C27" s="26">
        <v>6</v>
      </c>
      <c r="D27" s="26">
        <f>+B27+C27</f>
        <v>14</v>
      </c>
      <c r="E27" s="26">
        <v>9</v>
      </c>
      <c r="F27" s="26">
        <v>8</v>
      </c>
      <c r="G27" s="26">
        <f>+E27+F27</f>
        <v>17</v>
      </c>
      <c r="H27" s="14">
        <f t="shared" si="7"/>
        <v>112.5</v>
      </c>
      <c r="I27" s="14">
        <f t="shared" si="7"/>
        <v>133.33333333333331</v>
      </c>
      <c r="J27" s="14">
        <f t="shared" si="7"/>
        <v>121.42857142857142</v>
      </c>
    </row>
    <row r="28" spans="1:10" ht="12" customHeight="1" x14ac:dyDescent="0.25">
      <c r="A28" s="22" t="s">
        <v>31</v>
      </c>
      <c r="B28" s="8">
        <f t="shared" ref="B28:G28" si="8">SUM(B29:B32)</f>
        <v>64</v>
      </c>
      <c r="C28" s="8">
        <f t="shared" si="8"/>
        <v>50</v>
      </c>
      <c r="D28" s="8">
        <f t="shared" si="8"/>
        <v>114</v>
      </c>
      <c r="E28" s="8">
        <f t="shared" si="8"/>
        <v>64</v>
      </c>
      <c r="F28" s="8">
        <f t="shared" si="8"/>
        <v>38</v>
      </c>
      <c r="G28" s="8">
        <f t="shared" si="8"/>
        <v>102</v>
      </c>
      <c r="H28" s="32">
        <f t="shared" si="7"/>
        <v>100</v>
      </c>
      <c r="I28" s="32">
        <f t="shared" si="7"/>
        <v>76</v>
      </c>
      <c r="J28" s="32">
        <f t="shared" si="7"/>
        <v>89.473684210526315</v>
      </c>
    </row>
    <row r="29" spans="1:10" ht="12" customHeight="1" x14ac:dyDescent="0.25">
      <c r="A29" s="10" t="s">
        <v>104</v>
      </c>
      <c r="B29" s="26">
        <v>3</v>
      </c>
      <c r="C29" s="26">
        <v>5</v>
      </c>
      <c r="D29" s="26">
        <f>+B29+C29</f>
        <v>8</v>
      </c>
      <c r="E29" s="26">
        <v>1</v>
      </c>
      <c r="F29" s="26">
        <v>0</v>
      </c>
      <c r="G29" s="26">
        <f>+E29+F29</f>
        <v>1</v>
      </c>
      <c r="H29" s="14">
        <f t="shared" si="7"/>
        <v>33.333333333333329</v>
      </c>
      <c r="I29" s="14">
        <f t="shared" si="7"/>
        <v>0</v>
      </c>
      <c r="J29" s="14">
        <f t="shared" si="7"/>
        <v>12.5</v>
      </c>
    </row>
    <row r="30" spans="1:10" ht="12" customHeight="1" x14ac:dyDescent="0.25">
      <c r="A30" s="10" t="s">
        <v>103</v>
      </c>
      <c r="B30" s="26">
        <v>10</v>
      </c>
      <c r="C30" s="26">
        <v>13</v>
      </c>
      <c r="D30" s="26">
        <f>+B30+C30</f>
        <v>23</v>
      </c>
      <c r="E30" s="26">
        <v>11</v>
      </c>
      <c r="F30" s="26">
        <v>7</v>
      </c>
      <c r="G30" s="26">
        <f>+E30+F30</f>
        <v>18</v>
      </c>
      <c r="H30" s="14">
        <f t="shared" si="7"/>
        <v>110.00000000000001</v>
      </c>
      <c r="I30" s="14">
        <f t="shared" si="7"/>
        <v>53.846153846153847</v>
      </c>
      <c r="J30" s="14">
        <f t="shared" si="7"/>
        <v>78.260869565217391</v>
      </c>
    </row>
    <row r="31" spans="1:10" ht="12" customHeight="1" x14ac:dyDescent="0.25">
      <c r="A31" s="10" t="s">
        <v>129</v>
      </c>
      <c r="B31" s="26">
        <v>32</v>
      </c>
      <c r="C31" s="26">
        <v>12</v>
      </c>
      <c r="D31" s="26">
        <f>+B31+C31</f>
        <v>44</v>
      </c>
      <c r="E31" s="26">
        <v>32</v>
      </c>
      <c r="F31" s="26">
        <v>17</v>
      </c>
      <c r="G31" s="26">
        <f>+E31+F31</f>
        <v>49</v>
      </c>
      <c r="H31" s="14">
        <f t="shared" si="7"/>
        <v>100</v>
      </c>
      <c r="I31" s="14">
        <f t="shared" si="7"/>
        <v>141.66666666666669</v>
      </c>
      <c r="J31" s="14">
        <f t="shared" si="7"/>
        <v>111.36363636363636</v>
      </c>
    </row>
    <row r="32" spans="1:10" ht="12" customHeight="1" x14ac:dyDescent="0.25">
      <c r="A32" s="10" t="s">
        <v>128</v>
      </c>
      <c r="B32" s="26">
        <v>19</v>
      </c>
      <c r="C32" s="26">
        <v>20</v>
      </c>
      <c r="D32" s="26">
        <f>+B32+C32</f>
        <v>39</v>
      </c>
      <c r="E32" s="26">
        <v>20</v>
      </c>
      <c r="F32" s="26">
        <v>14</v>
      </c>
      <c r="G32" s="26">
        <f>+E32+F32</f>
        <v>34</v>
      </c>
      <c r="H32" s="14">
        <f t="shared" si="7"/>
        <v>105.26315789473684</v>
      </c>
      <c r="I32" s="14">
        <f t="shared" si="7"/>
        <v>70</v>
      </c>
      <c r="J32" s="14">
        <f t="shared" si="7"/>
        <v>87.179487179487182</v>
      </c>
    </row>
    <row r="33" spans="1:10" ht="12" customHeight="1" x14ac:dyDescent="0.25">
      <c r="A33" s="22" t="s">
        <v>30</v>
      </c>
      <c r="B33" s="8">
        <f t="shared" ref="B33:G33" si="9">SUM(B34:B37)</f>
        <v>132</v>
      </c>
      <c r="C33" s="8">
        <f t="shared" si="9"/>
        <v>371</v>
      </c>
      <c r="D33" s="8">
        <f t="shared" si="9"/>
        <v>503</v>
      </c>
      <c r="E33" s="8">
        <f t="shared" si="9"/>
        <v>57</v>
      </c>
      <c r="F33" s="8">
        <f t="shared" si="9"/>
        <v>266</v>
      </c>
      <c r="G33" s="8">
        <f t="shared" si="9"/>
        <v>323</v>
      </c>
      <c r="H33" s="32">
        <f t="shared" si="7"/>
        <v>43.18181818181818</v>
      </c>
      <c r="I33" s="32">
        <f t="shared" si="7"/>
        <v>71.698113207547166</v>
      </c>
      <c r="J33" s="32">
        <f t="shared" si="7"/>
        <v>64.214711729622266</v>
      </c>
    </row>
    <row r="34" spans="1:10" ht="12" customHeight="1" x14ac:dyDescent="0.25">
      <c r="A34" s="10" t="s">
        <v>127</v>
      </c>
      <c r="B34" s="26">
        <v>52</v>
      </c>
      <c r="C34" s="26">
        <v>19</v>
      </c>
      <c r="D34" s="26">
        <f>+B34+C34</f>
        <v>71</v>
      </c>
      <c r="E34" s="26">
        <v>1</v>
      </c>
      <c r="F34" s="26">
        <v>7</v>
      </c>
      <c r="G34" s="26">
        <f>+E34+F34</f>
        <v>8</v>
      </c>
      <c r="H34" s="14">
        <f t="shared" si="7"/>
        <v>1.9230769230769231</v>
      </c>
      <c r="I34" s="14">
        <f t="shared" si="7"/>
        <v>36.84210526315789</v>
      </c>
      <c r="J34" s="14">
        <f t="shared" si="7"/>
        <v>11.267605633802818</v>
      </c>
    </row>
    <row r="35" spans="1:10" ht="12" customHeight="1" x14ac:dyDescent="0.25">
      <c r="A35" s="10" t="s">
        <v>82</v>
      </c>
      <c r="B35" s="26">
        <v>10</v>
      </c>
      <c r="C35" s="26">
        <v>57</v>
      </c>
      <c r="D35" s="26">
        <f>+B35+C35</f>
        <v>67</v>
      </c>
      <c r="E35" s="26">
        <v>12</v>
      </c>
      <c r="F35" s="26">
        <v>33</v>
      </c>
      <c r="G35" s="26">
        <f>+E35+F35</f>
        <v>45</v>
      </c>
      <c r="H35" s="14">
        <f t="shared" si="7"/>
        <v>120</v>
      </c>
      <c r="I35" s="14">
        <f t="shared" si="7"/>
        <v>57.894736842105267</v>
      </c>
      <c r="J35" s="14">
        <f t="shared" si="7"/>
        <v>67.164179104477611</v>
      </c>
    </row>
    <row r="36" spans="1:10" ht="12" customHeight="1" x14ac:dyDescent="0.25">
      <c r="A36" s="10" t="s">
        <v>65</v>
      </c>
      <c r="B36" s="26">
        <v>64</v>
      </c>
      <c r="C36" s="26">
        <v>203</v>
      </c>
      <c r="D36" s="26">
        <f>+B36+C36</f>
        <v>267</v>
      </c>
      <c r="E36" s="26">
        <v>43</v>
      </c>
      <c r="F36" s="26">
        <v>180</v>
      </c>
      <c r="G36" s="26">
        <f>+E36+F36</f>
        <v>223</v>
      </c>
      <c r="H36" s="14">
        <f t="shared" si="7"/>
        <v>67.1875</v>
      </c>
      <c r="I36" s="14">
        <f t="shared" si="7"/>
        <v>88.669950738916256</v>
      </c>
      <c r="J36" s="14">
        <f t="shared" si="7"/>
        <v>83.520599250936328</v>
      </c>
    </row>
    <row r="37" spans="1:10" ht="12" customHeight="1" x14ac:dyDescent="0.25">
      <c r="A37" s="10" t="s">
        <v>71</v>
      </c>
      <c r="B37" s="26">
        <v>6</v>
      </c>
      <c r="C37" s="26">
        <v>92</v>
      </c>
      <c r="D37" s="26">
        <f>+B37+C37</f>
        <v>98</v>
      </c>
      <c r="E37" s="26">
        <v>1</v>
      </c>
      <c r="F37" s="26">
        <v>46</v>
      </c>
      <c r="G37" s="26">
        <f>+E37+F37</f>
        <v>47</v>
      </c>
      <c r="H37" s="14">
        <f t="shared" si="7"/>
        <v>16.666666666666664</v>
      </c>
      <c r="I37" s="14">
        <f t="shared" si="7"/>
        <v>50</v>
      </c>
      <c r="J37" s="14">
        <f t="shared" si="7"/>
        <v>47.959183673469383</v>
      </c>
    </row>
    <row r="38" spans="1:10" ht="12" customHeight="1" x14ac:dyDescent="0.25">
      <c r="A38" s="22" t="s">
        <v>29</v>
      </c>
      <c r="B38" s="8">
        <f t="shared" ref="B38:G38" si="10">SUM(B39:B42)</f>
        <v>73</v>
      </c>
      <c r="C38" s="8">
        <f t="shared" si="10"/>
        <v>84</v>
      </c>
      <c r="D38" s="8">
        <f t="shared" si="10"/>
        <v>157</v>
      </c>
      <c r="E38" s="8">
        <f t="shared" si="10"/>
        <v>38</v>
      </c>
      <c r="F38" s="8">
        <f t="shared" si="10"/>
        <v>60</v>
      </c>
      <c r="G38" s="8">
        <f t="shared" si="10"/>
        <v>98</v>
      </c>
      <c r="H38" s="32">
        <f t="shared" si="7"/>
        <v>52.054794520547944</v>
      </c>
      <c r="I38" s="32">
        <f t="shared" si="7"/>
        <v>71.428571428571431</v>
      </c>
      <c r="J38" s="32">
        <f t="shared" si="7"/>
        <v>62.420382165605091</v>
      </c>
    </row>
    <row r="39" spans="1:10" ht="12" customHeight="1" x14ac:dyDescent="0.25">
      <c r="A39" s="10" t="s">
        <v>93</v>
      </c>
      <c r="B39" s="26">
        <v>39</v>
      </c>
      <c r="C39" s="26">
        <v>31</v>
      </c>
      <c r="D39" s="26">
        <f>+B39+C39</f>
        <v>70</v>
      </c>
      <c r="E39" s="26">
        <v>20</v>
      </c>
      <c r="F39" s="26">
        <v>19</v>
      </c>
      <c r="G39" s="26">
        <f>+E39+F39</f>
        <v>39</v>
      </c>
      <c r="H39" s="14">
        <f t="shared" si="7"/>
        <v>51.282051282051277</v>
      </c>
      <c r="I39" s="14">
        <f t="shared" si="7"/>
        <v>61.29032258064516</v>
      </c>
      <c r="J39" s="14">
        <f t="shared" si="7"/>
        <v>55.714285714285715</v>
      </c>
    </row>
    <row r="40" spans="1:10" ht="12" customHeight="1" x14ac:dyDescent="0.25">
      <c r="A40" s="10" t="s">
        <v>73</v>
      </c>
      <c r="B40" s="26">
        <v>23</v>
      </c>
      <c r="C40" s="26">
        <v>48</v>
      </c>
      <c r="D40" s="26">
        <f>+B40+C40</f>
        <v>71</v>
      </c>
      <c r="E40" s="26">
        <v>16</v>
      </c>
      <c r="F40" s="26">
        <v>32</v>
      </c>
      <c r="G40" s="26">
        <f>+E40+F40</f>
        <v>48</v>
      </c>
      <c r="H40" s="14">
        <f t="shared" si="7"/>
        <v>69.565217391304344</v>
      </c>
      <c r="I40" s="14">
        <f t="shared" si="7"/>
        <v>66.666666666666657</v>
      </c>
      <c r="J40" s="14">
        <f t="shared" si="7"/>
        <v>67.605633802816897</v>
      </c>
    </row>
    <row r="41" spans="1:10" ht="12" customHeight="1" x14ac:dyDescent="0.25">
      <c r="A41" s="10" t="s">
        <v>159</v>
      </c>
      <c r="B41" s="26">
        <v>0</v>
      </c>
      <c r="C41" s="26">
        <v>0</v>
      </c>
      <c r="D41" s="26">
        <f>+B41+C41</f>
        <v>0</v>
      </c>
      <c r="E41" s="26">
        <v>0</v>
      </c>
      <c r="F41" s="26">
        <v>0</v>
      </c>
      <c r="G41" s="26">
        <f>+E41+F41</f>
        <v>0</v>
      </c>
      <c r="H41" s="14" t="e">
        <f t="shared" si="7"/>
        <v>#DIV/0!</v>
      </c>
      <c r="I41" s="14" t="e">
        <f t="shared" si="7"/>
        <v>#DIV/0!</v>
      </c>
      <c r="J41" s="14" t="e">
        <f t="shared" si="7"/>
        <v>#DIV/0!</v>
      </c>
    </row>
    <row r="42" spans="1:10" ht="12" customHeight="1" x14ac:dyDescent="0.25">
      <c r="A42" s="10" t="s">
        <v>88</v>
      </c>
      <c r="B42" s="26">
        <v>11</v>
      </c>
      <c r="C42" s="26">
        <v>5</v>
      </c>
      <c r="D42" s="26">
        <f>+B42+C42</f>
        <v>16</v>
      </c>
      <c r="E42" s="26">
        <v>2</v>
      </c>
      <c r="F42" s="26">
        <v>9</v>
      </c>
      <c r="G42" s="26">
        <f>+E42+F42</f>
        <v>11</v>
      </c>
      <c r="H42" s="14">
        <f t="shared" si="7"/>
        <v>18.181818181818183</v>
      </c>
      <c r="I42" s="14">
        <f t="shared" si="7"/>
        <v>180</v>
      </c>
      <c r="J42" s="14">
        <f t="shared" si="7"/>
        <v>68.75</v>
      </c>
    </row>
    <row r="43" spans="1:10" ht="12" customHeight="1" x14ac:dyDescent="0.25">
      <c r="A43" s="22" t="s">
        <v>28</v>
      </c>
      <c r="B43" s="8">
        <f t="shared" ref="B43:G43" si="11">SUM(B44:B49)</f>
        <v>275</v>
      </c>
      <c r="C43" s="8">
        <f t="shared" si="11"/>
        <v>356</v>
      </c>
      <c r="D43" s="8">
        <f t="shared" si="11"/>
        <v>631</v>
      </c>
      <c r="E43" s="8">
        <f t="shared" si="11"/>
        <v>164</v>
      </c>
      <c r="F43" s="8">
        <f t="shared" si="11"/>
        <v>215</v>
      </c>
      <c r="G43" s="8">
        <f t="shared" si="11"/>
        <v>379</v>
      </c>
      <c r="H43" s="32">
        <f t="shared" si="7"/>
        <v>59.636363636363633</v>
      </c>
      <c r="I43" s="32">
        <f t="shared" si="7"/>
        <v>60.393258426966291</v>
      </c>
      <c r="J43" s="32">
        <f t="shared" si="7"/>
        <v>60.063391442155314</v>
      </c>
    </row>
    <row r="44" spans="1:10" ht="12" customHeight="1" x14ac:dyDescent="0.25">
      <c r="A44" s="10" t="s">
        <v>66</v>
      </c>
      <c r="B44" s="26">
        <v>84</v>
      </c>
      <c r="C44" s="26">
        <v>121</v>
      </c>
      <c r="D44" s="26">
        <f t="shared" ref="D44:D49" si="12">+B44+C44</f>
        <v>205</v>
      </c>
      <c r="E44" s="26">
        <v>66</v>
      </c>
      <c r="F44" s="26">
        <v>75</v>
      </c>
      <c r="G44" s="26">
        <f t="shared" ref="G44:G49" si="13">+E44+F44</f>
        <v>141</v>
      </c>
      <c r="H44" s="14">
        <f t="shared" si="7"/>
        <v>78.571428571428569</v>
      </c>
      <c r="I44" s="14">
        <f t="shared" si="7"/>
        <v>61.983471074380169</v>
      </c>
      <c r="J44" s="14">
        <f t="shared" si="7"/>
        <v>68.780487804878049</v>
      </c>
    </row>
    <row r="45" spans="1:10" ht="12" customHeight="1" x14ac:dyDescent="0.25">
      <c r="A45" s="10" t="s">
        <v>126</v>
      </c>
      <c r="B45" s="26">
        <v>15</v>
      </c>
      <c r="C45" s="26">
        <v>21</v>
      </c>
      <c r="D45" s="26">
        <f t="shared" si="12"/>
        <v>36</v>
      </c>
      <c r="E45" s="26">
        <v>6</v>
      </c>
      <c r="F45" s="26">
        <v>8</v>
      </c>
      <c r="G45" s="26">
        <f t="shared" si="13"/>
        <v>14</v>
      </c>
      <c r="H45" s="14">
        <f t="shared" si="7"/>
        <v>40</v>
      </c>
      <c r="I45" s="14">
        <f t="shared" si="7"/>
        <v>38.095238095238095</v>
      </c>
      <c r="J45" s="14">
        <f t="shared" si="7"/>
        <v>38.888888888888893</v>
      </c>
    </row>
    <row r="46" spans="1:10" ht="12" customHeight="1" x14ac:dyDescent="0.25">
      <c r="A46" s="10" t="s">
        <v>92</v>
      </c>
      <c r="B46" s="26">
        <v>80</v>
      </c>
      <c r="C46" s="26">
        <v>119</v>
      </c>
      <c r="D46" s="26">
        <f t="shared" si="12"/>
        <v>199</v>
      </c>
      <c r="E46" s="26">
        <v>51</v>
      </c>
      <c r="F46" s="26">
        <v>83</v>
      </c>
      <c r="G46" s="26">
        <f t="shared" si="13"/>
        <v>134</v>
      </c>
      <c r="H46" s="14">
        <f t="shared" si="7"/>
        <v>63.749999999999993</v>
      </c>
      <c r="I46" s="14">
        <f t="shared" si="7"/>
        <v>69.747899159663859</v>
      </c>
      <c r="J46" s="14">
        <f t="shared" si="7"/>
        <v>67.336683417085425</v>
      </c>
    </row>
    <row r="47" spans="1:10" ht="12" customHeight="1" x14ac:dyDescent="0.25">
      <c r="A47" s="10" t="s">
        <v>94</v>
      </c>
      <c r="B47" s="26">
        <v>65</v>
      </c>
      <c r="C47" s="26">
        <v>42</v>
      </c>
      <c r="D47" s="26">
        <f t="shared" si="12"/>
        <v>107</v>
      </c>
      <c r="E47" s="26">
        <v>25</v>
      </c>
      <c r="F47" s="26">
        <v>19</v>
      </c>
      <c r="G47" s="26">
        <f t="shared" si="13"/>
        <v>44</v>
      </c>
      <c r="H47" s="14">
        <f t="shared" si="7"/>
        <v>38.461538461538467</v>
      </c>
      <c r="I47" s="14">
        <f t="shared" si="7"/>
        <v>45.238095238095241</v>
      </c>
      <c r="J47" s="14">
        <f t="shared" si="7"/>
        <v>41.121495327102799</v>
      </c>
    </row>
    <row r="48" spans="1:10" ht="12" customHeight="1" x14ac:dyDescent="0.25">
      <c r="A48" s="10" t="s">
        <v>98</v>
      </c>
      <c r="B48" s="26">
        <v>6</v>
      </c>
      <c r="C48" s="26">
        <v>11</v>
      </c>
      <c r="D48" s="26">
        <f t="shared" si="12"/>
        <v>17</v>
      </c>
      <c r="E48" s="26">
        <v>4</v>
      </c>
      <c r="F48" s="26">
        <v>3</v>
      </c>
      <c r="G48" s="26">
        <f t="shared" si="13"/>
        <v>7</v>
      </c>
      <c r="H48" s="14">
        <f t="shared" si="7"/>
        <v>66.666666666666657</v>
      </c>
      <c r="I48" s="14">
        <f t="shared" si="7"/>
        <v>27.27272727272727</v>
      </c>
      <c r="J48" s="14">
        <f t="shared" si="7"/>
        <v>41.17647058823529</v>
      </c>
    </row>
    <row r="49" spans="1:10" ht="12" customHeight="1" x14ac:dyDescent="0.25">
      <c r="A49" s="10" t="s">
        <v>87</v>
      </c>
      <c r="B49" s="26">
        <v>25</v>
      </c>
      <c r="C49" s="26">
        <v>42</v>
      </c>
      <c r="D49" s="26">
        <f t="shared" si="12"/>
        <v>67</v>
      </c>
      <c r="E49" s="26">
        <v>12</v>
      </c>
      <c r="F49" s="26">
        <v>27</v>
      </c>
      <c r="G49" s="26">
        <f t="shared" si="13"/>
        <v>39</v>
      </c>
      <c r="H49" s="14">
        <f t="shared" si="7"/>
        <v>48</v>
      </c>
      <c r="I49" s="14">
        <f t="shared" si="7"/>
        <v>64.285714285714292</v>
      </c>
      <c r="J49" s="14">
        <f t="shared" si="7"/>
        <v>58.208955223880601</v>
      </c>
    </row>
    <row r="50" spans="1:10" ht="12" customHeight="1" x14ac:dyDescent="0.25">
      <c r="A50" s="22" t="s">
        <v>27</v>
      </c>
      <c r="B50" s="8">
        <f t="shared" ref="B50:G50" si="14">SUM(B51:B53)</f>
        <v>204</v>
      </c>
      <c r="C50" s="8">
        <f t="shared" si="14"/>
        <v>244</v>
      </c>
      <c r="D50" s="8">
        <f t="shared" si="14"/>
        <v>448</v>
      </c>
      <c r="E50" s="8">
        <f t="shared" si="14"/>
        <v>147</v>
      </c>
      <c r="F50" s="8">
        <f t="shared" si="14"/>
        <v>201</v>
      </c>
      <c r="G50" s="8">
        <f t="shared" si="14"/>
        <v>348</v>
      </c>
      <c r="H50" s="32">
        <f t="shared" si="7"/>
        <v>72.058823529411768</v>
      </c>
      <c r="I50" s="32">
        <f t="shared" si="7"/>
        <v>82.377049180327873</v>
      </c>
      <c r="J50" s="32">
        <f t="shared" si="7"/>
        <v>77.678571428571431</v>
      </c>
    </row>
    <row r="51" spans="1:10" ht="12" customHeight="1" x14ac:dyDescent="0.25">
      <c r="A51" s="10" t="s">
        <v>83</v>
      </c>
      <c r="B51" s="26">
        <v>204</v>
      </c>
      <c r="C51" s="26">
        <v>244</v>
      </c>
      <c r="D51" s="26">
        <f>+B51+C51</f>
        <v>448</v>
      </c>
      <c r="E51" s="26">
        <v>147</v>
      </c>
      <c r="F51" s="26">
        <v>201</v>
      </c>
      <c r="G51" s="26">
        <f>+E51+F51</f>
        <v>348</v>
      </c>
      <c r="H51" s="14">
        <f t="shared" si="7"/>
        <v>72.058823529411768</v>
      </c>
      <c r="I51" s="14">
        <f t="shared" si="7"/>
        <v>82.377049180327873</v>
      </c>
      <c r="J51" s="14">
        <f t="shared" si="7"/>
        <v>77.678571428571431</v>
      </c>
    </row>
    <row r="52" spans="1:10" ht="12" customHeight="1" x14ac:dyDescent="0.25">
      <c r="A52" s="10" t="s">
        <v>148</v>
      </c>
      <c r="B52" s="26">
        <v>0</v>
      </c>
      <c r="C52" s="26">
        <v>0</v>
      </c>
      <c r="D52" s="26">
        <f>+B52+C52</f>
        <v>0</v>
      </c>
      <c r="E52" s="26">
        <v>0</v>
      </c>
      <c r="F52" s="26">
        <v>0</v>
      </c>
      <c r="G52" s="26">
        <f>+E52+F52</f>
        <v>0</v>
      </c>
      <c r="H52" s="14" t="e">
        <f t="shared" si="7"/>
        <v>#DIV/0!</v>
      </c>
      <c r="I52" s="14" t="e">
        <f t="shared" si="7"/>
        <v>#DIV/0!</v>
      </c>
      <c r="J52" s="14" t="e">
        <f t="shared" si="7"/>
        <v>#DIV/0!</v>
      </c>
    </row>
    <row r="53" spans="1:10" ht="12" customHeight="1" x14ac:dyDescent="0.25">
      <c r="A53" s="10" t="s">
        <v>125</v>
      </c>
      <c r="B53" s="26">
        <v>0</v>
      </c>
      <c r="C53" s="26">
        <v>0</v>
      </c>
      <c r="D53" s="26">
        <f>+B53+C53</f>
        <v>0</v>
      </c>
      <c r="E53" s="26">
        <v>0</v>
      </c>
      <c r="F53" s="26">
        <v>0</v>
      </c>
      <c r="G53" s="26">
        <f>+E53+F53</f>
        <v>0</v>
      </c>
      <c r="H53" s="14" t="e">
        <f t="shared" si="7"/>
        <v>#DIV/0!</v>
      </c>
      <c r="I53" s="14" t="e">
        <f t="shared" si="7"/>
        <v>#DIV/0!</v>
      </c>
      <c r="J53" s="14" t="e">
        <f t="shared" si="7"/>
        <v>#DIV/0!</v>
      </c>
    </row>
    <row r="54" spans="1:10" ht="12" customHeight="1" x14ac:dyDescent="0.25">
      <c r="A54" s="22" t="s">
        <v>26</v>
      </c>
      <c r="B54" s="8">
        <f t="shared" ref="B54:G54" si="15">SUM(B55:B59)</f>
        <v>96</v>
      </c>
      <c r="C54" s="8">
        <f t="shared" si="15"/>
        <v>138</v>
      </c>
      <c r="D54" s="8">
        <f t="shared" si="15"/>
        <v>234</v>
      </c>
      <c r="E54" s="8">
        <f t="shared" si="15"/>
        <v>66</v>
      </c>
      <c r="F54" s="8">
        <f t="shared" si="15"/>
        <v>113</v>
      </c>
      <c r="G54" s="8">
        <f t="shared" si="15"/>
        <v>179</v>
      </c>
      <c r="H54" s="32">
        <f t="shared" si="7"/>
        <v>68.75</v>
      </c>
      <c r="I54" s="32">
        <f t="shared" si="7"/>
        <v>81.884057971014485</v>
      </c>
      <c r="J54" s="32">
        <f t="shared" si="7"/>
        <v>76.495726495726487</v>
      </c>
    </row>
    <row r="55" spans="1:10" ht="12" customHeight="1" x14ac:dyDescent="0.25">
      <c r="A55" s="10" t="s">
        <v>74</v>
      </c>
      <c r="B55" s="26">
        <v>26</v>
      </c>
      <c r="C55" s="26">
        <v>33</v>
      </c>
      <c r="D55" s="26">
        <f>+B55+C55</f>
        <v>59</v>
      </c>
      <c r="E55" s="26">
        <v>12</v>
      </c>
      <c r="F55" s="26">
        <v>13</v>
      </c>
      <c r="G55" s="26">
        <f>+E55+F55</f>
        <v>25</v>
      </c>
      <c r="H55" s="14">
        <f t="shared" si="7"/>
        <v>46.153846153846153</v>
      </c>
      <c r="I55" s="14">
        <f t="shared" si="7"/>
        <v>39.393939393939391</v>
      </c>
      <c r="J55" s="14">
        <f t="shared" si="7"/>
        <v>42.372881355932201</v>
      </c>
    </row>
    <row r="56" spans="1:10" ht="12" customHeight="1" x14ac:dyDescent="0.25">
      <c r="A56" s="10" t="s">
        <v>99</v>
      </c>
      <c r="B56" s="26">
        <v>22</v>
      </c>
      <c r="C56" s="26">
        <v>26</v>
      </c>
      <c r="D56" s="26">
        <f>+B56+C56</f>
        <v>48</v>
      </c>
      <c r="E56" s="26">
        <v>18</v>
      </c>
      <c r="F56" s="26">
        <v>21</v>
      </c>
      <c r="G56" s="26">
        <f>+E56+F56</f>
        <v>39</v>
      </c>
      <c r="H56" s="14">
        <f t="shared" si="7"/>
        <v>81.818181818181827</v>
      </c>
      <c r="I56" s="14">
        <f t="shared" si="7"/>
        <v>80.769230769230774</v>
      </c>
      <c r="J56" s="14">
        <f t="shared" si="7"/>
        <v>81.25</v>
      </c>
    </row>
    <row r="57" spans="1:10" ht="12" customHeight="1" x14ac:dyDescent="0.25">
      <c r="A57" s="10" t="s">
        <v>124</v>
      </c>
      <c r="B57" s="26">
        <v>20</v>
      </c>
      <c r="C57" s="26">
        <v>36</v>
      </c>
      <c r="D57" s="26">
        <f>+B57+C57</f>
        <v>56</v>
      </c>
      <c r="E57" s="26">
        <v>10</v>
      </c>
      <c r="F57" s="26">
        <v>26</v>
      </c>
      <c r="G57" s="26">
        <f>+E57+F57</f>
        <v>36</v>
      </c>
      <c r="H57" s="14">
        <f t="shared" si="7"/>
        <v>50</v>
      </c>
      <c r="I57" s="14">
        <f t="shared" si="7"/>
        <v>72.222222222222214</v>
      </c>
      <c r="J57" s="14">
        <f t="shared" si="7"/>
        <v>64.285714285714292</v>
      </c>
    </row>
    <row r="58" spans="1:10" ht="12" customHeight="1" x14ac:dyDescent="0.25">
      <c r="A58" s="10" t="s">
        <v>160</v>
      </c>
      <c r="B58" s="26">
        <v>0</v>
      </c>
      <c r="C58" s="26">
        <v>0</v>
      </c>
      <c r="D58" s="26">
        <f>+B58+C58</f>
        <v>0</v>
      </c>
      <c r="E58" s="26">
        <v>0</v>
      </c>
      <c r="F58" s="26">
        <v>0</v>
      </c>
      <c r="G58" s="26">
        <f>+E58+F58</f>
        <v>0</v>
      </c>
      <c r="H58" s="14" t="e">
        <f t="shared" si="7"/>
        <v>#DIV/0!</v>
      </c>
      <c r="I58" s="14" t="e">
        <f t="shared" si="7"/>
        <v>#DIV/0!</v>
      </c>
      <c r="J58" s="14" t="e">
        <f t="shared" si="7"/>
        <v>#DIV/0!</v>
      </c>
    </row>
    <row r="59" spans="1:10" ht="12" customHeight="1" x14ac:dyDescent="0.25">
      <c r="A59" s="10" t="s">
        <v>95</v>
      </c>
      <c r="B59" s="26">
        <v>28</v>
      </c>
      <c r="C59" s="26">
        <v>43</v>
      </c>
      <c r="D59" s="26">
        <f>+B59+C59</f>
        <v>71</v>
      </c>
      <c r="E59" s="26">
        <v>26</v>
      </c>
      <c r="F59" s="26">
        <v>53</v>
      </c>
      <c r="G59" s="26">
        <f>+E59+F59</f>
        <v>79</v>
      </c>
      <c r="H59" s="14">
        <f t="shared" si="7"/>
        <v>92.857142857142861</v>
      </c>
      <c r="I59" s="14">
        <f t="shared" si="7"/>
        <v>123.25581395348837</v>
      </c>
      <c r="J59" s="14">
        <f t="shared" si="7"/>
        <v>111.26760563380283</v>
      </c>
    </row>
    <row r="60" spans="1:10" ht="12" customHeight="1" x14ac:dyDescent="0.25">
      <c r="A60" s="22" t="s">
        <v>25</v>
      </c>
      <c r="B60" s="8">
        <f t="shared" ref="B60:G60" si="16">SUM(B61:B63)</f>
        <v>50</v>
      </c>
      <c r="C60" s="8">
        <f t="shared" si="16"/>
        <v>280</v>
      </c>
      <c r="D60" s="8">
        <f t="shared" si="16"/>
        <v>330</v>
      </c>
      <c r="E60" s="8">
        <f t="shared" si="16"/>
        <v>41</v>
      </c>
      <c r="F60" s="8">
        <f t="shared" si="16"/>
        <v>204</v>
      </c>
      <c r="G60" s="8">
        <f t="shared" si="16"/>
        <v>245</v>
      </c>
      <c r="H60" s="32">
        <f t="shared" si="7"/>
        <v>82</v>
      </c>
      <c r="I60" s="32">
        <f t="shared" si="7"/>
        <v>72.857142857142847</v>
      </c>
      <c r="J60" s="32">
        <f t="shared" si="7"/>
        <v>74.242424242424249</v>
      </c>
    </row>
    <row r="61" spans="1:10" ht="12" customHeight="1" x14ac:dyDescent="0.25">
      <c r="A61" s="10" t="s">
        <v>90</v>
      </c>
      <c r="B61" s="26">
        <v>41</v>
      </c>
      <c r="C61" s="26">
        <v>219</v>
      </c>
      <c r="D61" s="26">
        <f>+B61+C61</f>
        <v>260</v>
      </c>
      <c r="E61" s="26">
        <v>39</v>
      </c>
      <c r="F61" s="26">
        <v>176</v>
      </c>
      <c r="G61" s="26">
        <f>+E61+F61</f>
        <v>215</v>
      </c>
      <c r="H61" s="14">
        <f t="shared" si="7"/>
        <v>95.121951219512198</v>
      </c>
      <c r="I61" s="14">
        <f t="shared" si="7"/>
        <v>80.365296803652967</v>
      </c>
      <c r="J61" s="14">
        <f t="shared" si="7"/>
        <v>82.692307692307693</v>
      </c>
    </row>
    <row r="62" spans="1:10" ht="12" customHeight="1" x14ac:dyDescent="0.25">
      <c r="A62" s="10" t="s">
        <v>100</v>
      </c>
      <c r="B62" s="26">
        <v>5</v>
      </c>
      <c r="C62" s="26">
        <v>34</v>
      </c>
      <c r="D62" s="26">
        <f>+B62+C62</f>
        <v>39</v>
      </c>
      <c r="E62" s="26">
        <v>1</v>
      </c>
      <c r="F62" s="26">
        <v>14</v>
      </c>
      <c r="G62" s="26">
        <f>+E62+F62</f>
        <v>15</v>
      </c>
      <c r="H62" s="14">
        <f t="shared" si="7"/>
        <v>20</v>
      </c>
      <c r="I62" s="14">
        <f t="shared" si="7"/>
        <v>41.17647058823529</v>
      </c>
      <c r="J62" s="14">
        <f t="shared" si="7"/>
        <v>38.461538461538467</v>
      </c>
    </row>
    <row r="63" spans="1:10" ht="12" customHeight="1" x14ac:dyDescent="0.25">
      <c r="A63" s="10" t="s">
        <v>122</v>
      </c>
      <c r="B63" s="26">
        <v>4</v>
      </c>
      <c r="C63" s="26">
        <v>27</v>
      </c>
      <c r="D63" s="26">
        <f>+B63+C63</f>
        <v>31</v>
      </c>
      <c r="E63" s="26">
        <v>1</v>
      </c>
      <c r="F63" s="26">
        <v>14</v>
      </c>
      <c r="G63" s="26">
        <f>+E63+F63</f>
        <v>15</v>
      </c>
      <c r="H63" s="14">
        <f t="shared" si="7"/>
        <v>25</v>
      </c>
      <c r="I63" s="14">
        <f t="shared" si="7"/>
        <v>51.851851851851848</v>
      </c>
      <c r="J63" s="14">
        <f t="shared" si="7"/>
        <v>48.387096774193552</v>
      </c>
    </row>
    <row r="64" spans="1:10" ht="12" customHeight="1" x14ac:dyDescent="0.25">
      <c r="A64" s="22" t="s">
        <v>24</v>
      </c>
      <c r="B64" s="8">
        <f t="shared" ref="B64:G64" si="17">SUM(B65:B68)</f>
        <v>46</v>
      </c>
      <c r="C64" s="8">
        <f t="shared" si="17"/>
        <v>53</v>
      </c>
      <c r="D64" s="8">
        <f t="shared" si="17"/>
        <v>99</v>
      </c>
      <c r="E64" s="8">
        <f t="shared" si="17"/>
        <v>28</v>
      </c>
      <c r="F64" s="8">
        <f t="shared" si="17"/>
        <v>36</v>
      </c>
      <c r="G64" s="8">
        <f t="shared" si="17"/>
        <v>64</v>
      </c>
      <c r="H64" s="32">
        <f t="shared" si="7"/>
        <v>60.869565217391312</v>
      </c>
      <c r="I64" s="32">
        <f t="shared" si="7"/>
        <v>67.924528301886795</v>
      </c>
      <c r="J64" s="32">
        <f t="shared" si="7"/>
        <v>64.646464646464651</v>
      </c>
    </row>
    <row r="65" spans="1:10" ht="12" customHeight="1" x14ac:dyDescent="0.25">
      <c r="A65" s="10" t="s">
        <v>121</v>
      </c>
      <c r="B65" s="26">
        <v>27</v>
      </c>
      <c r="C65" s="26">
        <v>29</v>
      </c>
      <c r="D65" s="26">
        <f>+B65+C65</f>
        <v>56</v>
      </c>
      <c r="E65" s="26">
        <v>12</v>
      </c>
      <c r="F65" s="26">
        <v>26</v>
      </c>
      <c r="G65" s="26">
        <f>+E65+F65</f>
        <v>38</v>
      </c>
      <c r="H65" s="14">
        <f t="shared" si="7"/>
        <v>44.444444444444443</v>
      </c>
      <c r="I65" s="14">
        <f t="shared" si="7"/>
        <v>89.65517241379311</v>
      </c>
      <c r="J65" s="14">
        <f t="shared" si="7"/>
        <v>67.857142857142861</v>
      </c>
    </row>
    <row r="66" spans="1:10" ht="12" customHeight="1" x14ac:dyDescent="0.25">
      <c r="A66" s="10" t="s">
        <v>166</v>
      </c>
      <c r="B66" s="26">
        <v>0</v>
      </c>
      <c r="C66" s="26">
        <v>0</v>
      </c>
      <c r="D66" s="26">
        <f>+B66+C66</f>
        <v>0</v>
      </c>
      <c r="E66" s="26">
        <v>1</v>
      </c>
      <c r="F66" s="26">
        <v>2</v>
      </c>
      <c r="G66" s="26">
        <f>+E66+F66</f>
        <v>3</v>
      </c>
      <c r="H66" s="14" t="e">
        <f t="shared" si="7"/>
        <v>#DIV/0!</v>
      </c>
      <c r="I66" s="14" t="e">
        <f t="shared" si="7"/>
        <v>#DIV/0!</v>
      </c>
      <c r="J66" s="14" t="e">
        <f t="shared" si="7"/>
        <v>#DIV/0!</v>
      </c>
    </row>
    <row r="67" spans="1:10" ht="12" customHeight="1" x14ac:dyDescent="0.25">
      <c r="A67" s="10" t="s">
        <v>120</v>
      </c>
      <c r="B67" s="26">
        <v>8</v>
      </c>
      <c r="C67" s="26">
        <v>6</v>
      </c>
      <c r="D67" s="26">
        <f>+B67+C67</f>
        <v>14</v>
      </c>
      <c r="E67" s="26">
        <v>10</v>
      </c>
      <c r="F67" s="26">
        <v>2</v>
      </c>
      <c r="G67" s="26">
        <f>+E67+F67</f>
        <v>12</v>
      </c>
      <c r="H67" s="14">
        <f t="shared" si="7"/>
        <v>125</v>
      </c>
      <c r="I67" s="14">
        <f t="shared" si="7"/>
        <v>33.333333333333329</v>
      </c>
      <c r="J67" s="14">
        <f t="shared" si="7"/>
        <v>85.714285714285708</v>
      </c>
    </row>
    <row r="68" spans="1:10" ht="12" customHeight="1" x14ac:dyDescent="0.25">
      <c r="A68" s="10" t="s">
        <v>143</v>
      </c>
      <c r="B68" s="26">
        <v>11</v>
      </c>
      <c r="C68" s="26">
        <v>18</v>
      </c>
      <c r="D68" s="26">
        <f>+B68+C68</f>
        <v>29</v>
      </c>
      <c r="E68" s="26">
        <v>5</v>
      </c>
      <c r="F68" s="26">
        <v>6</v>
      </c>
      <c r="G68" s="26">
        <f>+E68+F68</f>
        <v>11</v>
      </c>
      <c r="H68" s="14">
        <f t="shared" si="7"/>
        <v>45.454545454545453</v>
      </c>
      <c r="I68" s="14">
        <f t="shared" si="7"/>
        <v>33.333333333333329</v>
      </c>
      <c r="J68" s="14">
        <f t="shared" si="7"/>
        <v>37.931034482758619</v>
      </c>
    </row>
    <row r="69" spans="1:10" ht="12" customHeight="1" x14ac:dyDescent="0.25">
      <c r="A69" s="22" t="s">
        <v>23</v>
      </c>
      <c r="B69" s="8">
        <f t="shared" ref="B69:G69" si="18">SUM(B70:B74)</f>
        <v>47</v>
      </c>
      <c r="C69" s="8">
        <f t="shared" si="18"/>
        <v>76</v>
      </c>
      <c r="D69" s="8">
        <f t="shared" si="18"/>
        <v>123</v>
      </c>
      <c r="E69" s="8">
        <f t="shared" si="18"/>
        <v>36</v>
      </c>
      <c r="F69" s="8">
        <f t="shared" si="18"/>
        <v>32</v>
      </c>
      <c r="G69" s="8">
        <f t="shared" si="18"/>
        <v>68</v>
      </c>
      <c r="H69" s="32">
        <f t="shared" si="7"/>
        <v>76.59574468085107</v>
      </c>
      <c r="I69" s="32">
        <f t="shared" si="7"/>
        <v>42.105263157894733</v>
      </c>
      <c r="J69" s="32">
        <f t="shared" si="7"/>
        <v>55.284552845528459</v>
      </c>
    </row>
    <row r="70" spans="1:10" ht="12" customHeight="1" x14ac:dyDescent="0.25">
      <c r="A70" s="10" t="s">
        <v>119</v>
      </c>
      <c r="B70" s="26">
        <v>2</v>
      </c>
      <c r="C70" s="26">
        <v>11</v>
      </c>
      <c r="D70" s="26">
        <f>+B70+C70</f>
        <v>13</v>
      </c>
      <c r="E70" s="26">
        <v>3</v>
      </c>
      <c r="F70" s="26">
        <v>4</v>
      </c>
      <c r="G70" s="26">
        <f>+E70+F70</f>
        <v>7</v>
      </c>
      <c r="H70" s="14">
        <f t="shared" si="7"/>
        <v>150</v>
      </c>
      <c r="I70" s="14">
        <f t="shared" si="7"/>
        <v>36.363636363636367</v>
      </c>
      <c r="J70" s="14">
        <f t="shared" si="7"/>
        <v>53.846153846153847</v>
      </c>
    </row>
    <row r="71" spans="1:10" ht="12" customHeight="1" x14ac:dyDescent="0.25">
      <c r="A71" s="10" t="s">
        <v>118</v>
      </c>
      <c r="B71" s="26">
        <v>4</v>
      </c>
      <c r="C71" s="26">
        <v>13</v>
      </c>
      <c r="D71" s="26">
        <f>+B71+C71</f>
        <v>17</v>
      </c>
      <c r="E71" s="26">
        <v>1</v>
      </c>
      <c r="F71" s="26">
        <v>1</v>
      </c>
      <c r="G71" s="26">
        <f>+E71+F71</f>
        <v>2</v>
      </c>
      <c r="H71" s="14">
        <f t="shared" si="7"/>
        <v>25</v>
      </c>
      <c r="I71" s="14">
        <f t="shared" si="7"/>
        <v>7.6923076923076925</v>
      </c>
      <c r="J71" s="14">
        <f t="shared" si="7"/>
        <v>11.76470588235294</v>
      </c>
    </row>
    <row r="72" spans="1:10" ht="12" customHeight="1" x14ac:dyDescent="0.25">
      <c r="A72" s="10" t="s">
        <v>117</v>
      </c>
      <c r="B72" s="26">
        <v>11</v>
      </c>
      <c r="C72" s="26">
        <v>7</v>
      </c>
      <c r="D72" s="26">
        <f>+B72+C72</f>
        <v>18</v>
      </c>
      <c r="E72" s="26">
        <v>14</v>
      </c>
      <c r="F72" s="26">
        <v>4</v>
      </c>
      <c r="G72" s="26">
        <f>+E72+F72</f>
        <v>18</v>
      </c>
      <c r="H72" s="14">
        <f t="shared" si="7"/>
        <v>127.27272727272727</v>
      </c>
      <c r="I72" s="14">
        <f t="shared" si="7"/>
        <v>57.142857142857139</v>
      </c>
      <c r="J72" s="14">
        <f t="shared" si="7"/>
        <v>100</v>
      </c>
    </row>
    <row r="73" spans="1:10" ht="12" customHeight="1" x14ac:dyDescent="0.25">
      <c r="A73" s="10" t="s">
        <v>116</v>
      </c>
      <c r="B73" s="26">
        <v>20</v>
      </c>
      <c r="C73" s="26">
        <v>17</v>
      </c>
      <c r="D73" s="26">
        <f>+B73+C73</f>
        <v>37</v>
      </c>
      <c r="E73" s="26">
        <v>11</v>
      </c>
      <c r="F73" s="26">
        <v>11</v>
      </c>
      <c r="G73" s="26">
        <f>+E73+F73</f>
        <v>22</v>
      </c>
      <c r="H73" s="14">
        <f t="shared" si="7"/>
        <v>55.000000000000007</v>
      </c>
      <c r="I73" s="14">
        <f t="shared" si="7"/>
        <v>64.705882352941174</v>
      </c>
      <c r="J73" s="14">
        <f t="shared" si="7"/>
        <v>59.45945945945946</v>
      </c>
    </row>
    <row r="74" spans="1:10" ht="12" customHeight="1" x14ac:dyDescent="0.25">
      <c r="A74" s="11" t="s">
        <v>167</v>
      </c>
      <c r="B74" s="26">
        <v>10</v>
      </c>
      <c r="C74" s="26">
        <v>28</v>
      </c>
      <c r="D74" s="26">
        <f>+B74+C74</f>
        <v>38</v>
      </c>
      <c r="E74" s="26">
        <v>7</v>
      </c>
      <c r="F74" s="26">
        <v>12</v>
      </c>
      <c r="G74" s="26">
        <f>+E74+F74</f>
        <v>19</v>
      </c>
      <c r="H74" s="14">
        <f t="shared" si="7"/>
        <v>70</v>
      </c>
      <c r="I74" s="14">
        <f t="shared" si="7"/>
        <v>42.857142857142854</v>
      </c>
      <c r="J74" s="14">
        <f t="shared" si="7"/>
        <v>50</v>
      </c>
    </row>
    <row r="75" spans="1:10" ht="12" customHeight="1" x14ac:dyDescent="0.25">
      <c r="A75" s="22" t="s">
        <v>22</v>
      </c>
      <c r="B75" s="8">
        <f t="shared" ref="B75:G75" si="19">SUM(B76:B80)</f>
        <v>206</v>
      </c>
      <c r="C75" s="8">
        <f t="shared" si="19"/>
        <v>55</v>
      </c>
      <c r="D75" s="8">
        <f t="shared" si="19"/>
        <v>261</v>
      </c>
      <c r="E75" s="8">
        <f t="shared" si="19"/>
        <v>147</v>
      </c>
      <c r="F75" s="8">
        <f t="shared" si="19"/>
        <v>43</v>
      </c>
      <c r="G75" s="8">
        <f t="shared" si="19"/>
        <v>190</v>
      </c>
      <c r="H75" s="32">
        <f t="shared" si="7"/>
        <v>71.359223300970882</v>
      </c>
      <c r="I75" s="32">
        <f t="shared" si="7"/>
        <v>78.181818181818187</v>
      </c>
      <c r="J75" s="32">
        <f t="shared" si="7"/>
        <v>72.796934865900383</v>
      </c>
    </row>
    <row r="76" spans="1:10" ht="12" customHeight="1" x14ac:dyDescent="0.25">
      <c r="A76" s="10" t="s">
        <v>115</v>
      </c>
      <c r="B76" s="26">
        <v>66</v>
      </c>
      <c r="C76" s="26">
        <v>15</v>
      </c>
      <c r="D76" s="26">
        <f>+B76+C76</f>
        <v>81</v>
      </c>
      <c r="E76" s="26">
        <v>61</v>
      </c>
      <c r="F76" s="26">
        <v>23</v>
      </c>
      <c r="G76" s="26">
        <f>+E76+F76</f>
        <v>84</v>
      </c>
      <c r="H76" s="14">
        <f t="shared" si="7"/>
        <v>92.424242424242422</v>
      </c>
      <c r="I76" s="14">
        <f t="shared" si="7"/>
        <v>153.33333333333334</v>
      </c>
      <c r="J76" s="14">
        <f t="shared" si="7"/>
        <v>103.7037037037037</v>
      </c>
    </row>
    <row r="77" spans="1:10" ht="12" customHeight="1" x14ac:dyDescent="0.25">
      <c r="A77" s="10" t="s">
        <v>89</v>
      </c>
      <c r="B77" s="26">
        <v>42</v>
      </c>
      <c r="C77" s="26">
        <v>22</v>
      </c>
      <c r="D77" s="26">
        <f>+B77+C77</f>
        <v>64</v>
      </c>
      <c r="E77" s="26">
        <v>24</v>
      </c>
      <c r="F77" s="26">
        <v>13</v>
      </c>
      <c r="G77" s="26">
        <f>+E77+F77</f>
        <v>37</v>
      </c>
      <c r="H77" s="14">
        <f t="shared" si="7"/>
        <v>57.142857142857139</v>
      </c>
      <c r="I77" s="14">
        <f t="shared" si="7"/>
        <v>59.090909090909093</v>
      </c>
      <c r="J77" s="14">
        <f t="shared" si="7"/>
        <v>57.8125</v>
      </c>
    </row>
    <row r="78" spans="1:10" ht="12" customHeight="1" x14ac:dyDescent="0.25">
      <c r="A78" s="10" t="s">
        <v>142</v>
      </c>
      <c r="B78" s="26">
        <v>25</v>
      </c>
      <c r="C78" s="26">
        <v>2</v>
      </c>
      <c r="D78" s="26">
        <f>+B78+C78</f>
        <v>27</v>
      </c>
      <c r="E78" s="26">
        <v>13</v>
      </c>
      <c r="F78" s="26">
        <v>1</v>
      </c>
      <c r="G78" s="26">
        <f>+E78+F78</f>
        <v>14</v>
      </c>
      <c r="H78" s="14">
        <f t="shared" si="7"/>
        <v>52</v>
      </c>
      <c r="I78" s="14">
        <f t="shared" si="7"/>
        <v>50</v>
      </c>
      <c r="J78" s="14">
        <f t="shared" si="7"/>
        <v>51.851851851851848</v>
      </c>
    </row>
    <row r="79" spans="1:10" ht="12" customHeight="1" x14ac:dyDescent="0.25">
      <c r="A79" s="11" t="s">
        <v>114</v>
      </c>
      <c r="B79" s="26">
        <v>22</v>
      </c>
      <c r="C79" s="26">
        <v>13</v>
      </c>
      <c r="D79" s="26">
        <f>+B79+C79</f>
        <v>35</v>
      </c>
      <c r="E79" s="26">
        <v>2</v>
      </c>
      <c r="F79" s="26">
        <v>1</v>
      </c>
      <c r="G79" s="26">
        <f>+E79+F79</f>
        <v>3</v>
      </c>
      <c r="H79" s="14">
        <f t="shared" si="7"/>
        <v>9.0909090909090917</v>
      </c>
      <c r="I79" s="14">
        <f t="shared" si="7"/>
        <v>7.6923076923076925</v>
      </c>
      <c r="J79" s="14">
        <f t="shared" si="7"/>
        <v>8.5714285714285712</v>
      </c>
    </row>
    <row r="80" spans="1:10" ht="12" customHeight="1" x14ac:dyDescent="0.25">
      <c r="A80" s="10" t="s">
        <v>113</v>
      </c>
      <c r="B80" s="26">
        <v>51</v>
      </c>
      <c r="C80" s="26">
        <v>3</v>
      </c>
      <c r="D80" s="26">
        <f>+B80+C80</f>
        <v>54</v>
      </c>
      <c r="E80" s="26">
        <v>47</v>
      </c>
      <c r="F80" s="26">
        <v>5</v>
      </c>
      <c r="G80" s="26">
        <f>+E80+F80</f>
        <v>52</v>
      </c>
      <c r="H80" s="14">
        <f t="shared" si="7"/>
        <v>92.156862745098039</v>
      </c>
      <c r="I80" s="14">
        <f t="shared" si="7"/>
        <v>166.66666666666669</v>
      </c>
      <c r="J80" s="14">
        <f t="shared" si="7"/>
        <v>96.296296296296291</v>
      </c>
    </row>
    <row r="81" spans="1:10" ht="12" customHeight="1" x14ac:dyDescent="0.25">
      <c r="A81" s="22" t="s">
        <v>21</v>
      </c>
      <c r="B81" s="8">
        <f t="shared" ref="B81:G81" si="20">SUM(B82:B83)</f>
        <v>41</v>
      </c>
      <c r="C81" s="8">
        <f t="shared" si="20"/>
        <v>96</v>
      </c>
      <c r="D81" s="8">
        <f t="shared" si="20"/>
        <v>137</v>
      </c>
      <c r="E81" s="8">
        <f t="shared" si="20"/>
        <v>24</v>
      </c>
      <c r="F81" s="8">
        <f t="shared" si="20"/>
        <v>63</v>
      </c>
      <c r="G81" s="8">
        <f t="shared" si="20"/>
        <v>87</v>
      </c>
      <c r="H81" s="32">
        <f t="shared" si="7"/>
        <v>58.536585365853654</v>
      </c>
      <c r="I81" s="32">
        <f t="shared" si="7"/>
        <v>65.625</v>
      </c>
      <c r="J81" s="32">
        <f t="shared" si="7"/>
        <v>63.503649635036496</v>
      </c>
    </row>
    <row r="82" spans="1:10" ht="12" customHeight="1" x14ac:dyDescent="0.25">
      <c r="A82" s="10" t="s">
        <v>112</v>
      </c>
      <c r="B82" s="26">
        <v>2</v>
      </c>
      <c r="C82" s="26">
        <v>10</v>
      </c>
      <c r="D82" s="26">
        <f>+B82+C82</f>
        <v>12</v>
      </c>
      <c r="E82" s="26">
        <v>1</v>
      </c>
      <c r="F82" s="26">
        <v>2</v>
      </c>
      <c r="G82" s="26">
        <f>+E82+F82</f>
        <v>3</v>
      </c>
      <c r="H82" s="14">
        <f t="shared" si="7"/>
        <v>50</v>
      </c>
      <c r="I82" s="14">
        <f t="shared" si="7"/>
        <v>20</v>
      </c>
      <c r="J82" s="14">
        <f t="shared" si="7"/>
        <v>25</v>
      </c>
    </row>
    <row r="83" spans="1:10" ht="12" customHeight="1" x14ac:dyDescent="0.25">
      <c r="A83" s="10" t="s">
        <v>72</v>
      </c>
      <c r="B83" s="26">
        <v>39</v>
      </c>
      <c r="C83" s="26">
        <v>86</v>
      </c>
      <c r="D83" s="26">
        <f>+B83+C83</f>
        <v>125</v>
      </c>
      <c r="E83" s="26">
        <v>23</v>
      </c>
      <c r="F83" s="26">
        <v>61</v>
      </c>
      <c r="G83" s="26">
        <f>+E83+F83</f>
        <v>84</v>
      </c>
      <c r="H83" s="14">
        <f t="shared" si="7"/>
        <v>58.974358974358978</v>
      </c>
      <c r="I83" s="14">
        <f t="shared" si="7"/>
        <v>70.930232558139537</v>
      </c>
      <c r="J83" s="14">
        <f t="shared" si="7"/>
        <v>67.2</v>
      </c>
    </row>
    <row r="84" spans="1:10" ht="12" customHeight="1" x14ac:dyDescent="0.25">
      <c r="A84" s="22" t="s">
        <v>20</v>
      </c>
      <c r="B84" s="8">
        <f t="shared" ref="B84:G84" si="21">SUM(B85:B89)</f>
        <v>142</v>
      </c>
      <c r="C84" s="8">
        <f t="shared" si="21"/>
        <v>244</v>
      </c>
      <c r="D84" s="8">
        <f t="shared" si="21"/>
        <v>386</v>
      </c>
      <c r="E84" s="8">
        <f t="shared" si="21"/>
        <v>93</v>
      </c>
      <c r="F84" s="8">
        <f t="shared" si="21"/>
        <v>143</v>
      </c>
      <c r="G84" s="8">
        <f t="shared" si="21"/>
        <v>236</v>
      </c>
      <c r="H84" s="32">
        <f t="shared" si="7"/>
        <v>65.492957746478879</v>
      </c>
      <c r="I84" s="32">
        <f t="shared" si="7"/>
        <v>58.606557377049185</v>
      </c>
      <c r="J84" s="32">
        <f t="shared" si="7"/>
        <v>61.139896373056992</v>
      </c>
    </row>
    <row r="85" spans="1:10" ht="12" customHeight="1" x14ac:dyDescent="0.25">
      <c r="A85" s="10" t="s">
        <v>111</v>
      </c>
      <c r="B85" s="26">
        <v>25</v>
      </c>
      <c r="C85" s="26">
        <v>16</v>
      </c>
      <c r="D85" s="26">
        <f>+B85+C85</f>
        <v>41</v>
      </c>
      <c r="E85" s="26">
        <v>6</v>
      </c>
      <c r="F85" s="26">
        <v>5</v>
      </c>
      <c r="G85" s="26">
        <f>+E85+F85</f>
        <v>11</v>
      </c>
      <c r="H85" s="14">
        <f t="shared" si="7"/>
        <v>24</v>
      </c>
      <c r="I85" s="14">
        <f t="shared" si="7"/>
        <v>31.25</v>
      </c>
      <c r="J85" s="14">
        <f t="shared" si="7"/>
        <v>26.829268292682929</v>
      </c>
    </row>
    <row r="86" spans="1:10" ht="12" customHeight="1" x14ac:dyDescent="0.25">
      <c r="A86" s="10" t="s">
        <v>85</v>
      </c>
      <c r="B86" s="26">
        <v>67</v>
      </c>
      <c r="C86" s="26">
        <v>82</v>
      </c>
      <c r="D86" s="26">
        <f>+B86+C86</f>
        <v>149</v>
      </c>
      <c r="E86" s="26">
        <v>62</v>
      </c>
      <c r="F86" s="26">
        <v>66</v>
      </c>
      <c r="G86" s="26">
        <f>+E86+F86</f>
        <v>128</v>
      </c>
      <c r="H86" s="14">
        <f t="shared" si="7"/>
        <v>92.537313432835816</v>
      </c>
      <c r="I86" s="14">
        <f t="shared" si="7"/>
        <v>80.487804878048792</v>
      </c>
      <c r="J86" s="14">
        <f t="shared" si="7"/>
        <v>85.90604026845638</v>
      </c>
    </row>
    <row r="87" spans="1:10" ht="12" customHeight="1" x14ac:dyDescent="0.25">
      <c r="A87" s="10" t="s">
        <v>86</v>
      </c>
      <c r="B87" s="26">
        <v>11</v>
      </c>
      <c r="C87" s="26">
        <v>50</v>
      </c>
      <c r="D87" s="26">
        <f>+B87+C87</f>
        <v>61</v>
      </c>
      <c r="E87" s="26">
        <v>3</v>
      </c>
      <c r="F87" s="26">
        <v>25</v>
      </c>
      <c r="G87" s="26">
        <f>+E87+F87</f>
        <v>28</v>
      </c>
      <c r="H87" s="14">
        <f t="shared" si="7"/>
        <v>27.27272727272727</v>
      </c>
      <c r="I87" s="14">
        <f t="shared" si="7"/>
        <v>50</v>
      </c>
      <c r="J87" s="14">
        <f t="shared" si="7"/>
        <v>45.901639344262293</v>
      </c>
    </row>
    <row r="88" spans="1:10" ht="12" customHeight="1" x14ac:dyDescent="0.25">
      <c r="A88" s="10" t="s">
        <v>110</v>
      </c>
      <c r="B88" s="26">
        <v>26</v>
      </c>
      <c r="C88" s="26">
        <v>47</v>
      </c>
      <c r="D88" s="26">
        <f>+B88+C88</f>
        <v>73</v>
      </c>
      <c r="E88" s="26">
        <v>11</v>
      </c>
      <c r="F88" s="26">
        <v>29</v>
      </c>
      <c r="G88" s="26">
        <f>+E88+F88</f>
        <v>40</v>
      </c>
      <c r="H88" s="14">
        <f t="shared" ref="H88:J119" si="22">E88/B88*100</f>
        <v>42.307692307692307</v>
      </c>
      <c r="I88" s="14">
        <f t="shared" si="22"/>
        <v>61.702127659574465</v>
      </c>
      <c r="J88" s="14">
        <f t="shared" si="22"/>
        <v>54.794520547945204</v>
      </c>
    </row>
    <row r="89" spans="1:10" ht="12" customHeight="1" x14ac:dyDescent="0.25">
      <c r="A89" s="10" t="s">
        <v>109</v>
      </c>
      <c r="B89" s="26">
        <v>13</v>
      </c>
      <c r="C89" s="26">
        <v>49</v>
      </c>
      <c r="D89" s="26">
        <f>+B89+C89</f>
        <v>62</v>
      </c>
      <c r="E89" s="26">
        <v>11</v>
      </c>
      <c r="F89" s="26">
        <v>18</v>
      </c>
      <c r="G89" s="26">
        <f>+E89+F89</f>
        <v>29</v>
      </c>
      <c r="H89" s="14">
        <f t="shared" si="22"/>
        <v>84.615384615384613</v>
      </c>
      <c r="I89" s="14">
        <f t="shared" si="22"/>
        <v>36.734693877551024</v>
      </c>
      <c r="J89" s="14">
        <f t="shared" si="22"/>
        <v>46.774193548387096</v>
      </c>
    </row>
    <row r="90" spans="1:10" ht="12" customHeight="1" x14ac:dyDescent="0.25">
      <c r="A90" s="22" t="s">
        <v>19</v>
      </c>
      <c r="B90" s="8">
        <f t="shared" ref="B90:G90" si="23">SUM(B91)</f>
        <v>53</v>
      </c>
      <c r="C90" s="8">
        <f t="shared" si="23"/>
        <v>61</v>
      </c>
      <c r="D90" s="8">
        <f t="shared" si="23"/>
        <v>114</v>
      </c>
      <c r="E90" s="8">
        <f t="shared" si="23"/>
        <v>63</v>
      </c>
      <c r="F90" s="8">
        <f t="shared" si="23"/>
        <v>57</v>
      </c>
      <c r="G90" s="8">
        <f t="shared" si="23"/>
        <v>120</v>
      </c>
      <c r="H90" s="32">
        <f t="shared" si="22"/>
        <v>118.86792452830188</v>
      </c>
      <c r="I90" s="32">
        <f t="shared" si="22"/>
        <v>93.442622950819683</v>
      </c>
      <c r="J90" s="32">
        <f t="shared" si="22"/>
        <v>105.26315789473684</v>
      </c>
    </row>
    <row r="91" spans="1:10" ht="12" customHeight="1" x14ac:dyDescent="0.25">
      <c r="A91" s="10" t="s">
        <v>105</v>
      </c>
      <c r="B91" s="26">
        <v>53</v>
      </c>
      <c r="C91" s="26">
        <v>61</v>
      </c>
      <c r="D91" s="26">
        <f>+B91+C91</f>
        <v>114</v>
      </c>
      <c r="E91" s="26">
        <v>63</v>
      </c>
      <c r="F91" s="26">
        <v>57</v>
      </c>
      <c r="G91" s="26">
        <f>+E91+F91</f>
        <v>120</v>
      </c>
      <c r="H91" s="14">
        <f t="shared" si="22"/>
        <v>118.86792452830188</v>
      </c>
      <c r="I91" s="14">
        <f t="shared" si="22"/>
        <v>93.442622950819683</v>
      </c>
      <c r="J91" s="14">
        <f t="shared" si="22"/>
        <v>105.26315789473684</v>
      </c>
    </row>
    <row r="92" spans="1:10" ht="12" customHeight="1" x14ac:dyDescent="0.25">
      <c r="A92" s="22" t="s">
        <v>18</v>
      </c>
      <c r="B92" s="8">
        <f t="shared" ref="B92:G92" si="24">SUM(B93:B94)</f>
        <v>42</v>
      </c>
      <c r="C92" s="8">
        <f t="shared" si="24"/>
        <v>89</v>
      </c>
      <c r="D92" s="8">
        <f t="shared" si="24"/>
        <v>131</v>
      </c>
      <c r="E92" s="8">
        <f t="shared" si="24"/>
        <v>23</v>
      </c>
      <c r="F92" s="8">
        <f t="shared" si="24"/>
        <v>82</v>
      </c>
      <c r="G92" s="8">
        <f t="shared" si="24"/>
        <v>105</v>
      </c>
      <c r="H92" s="32">
        <f t="shared" si="22"/>
        <v>54.761904761904766</v>
      </c>
      <c r="I92" s="32">
        <f t="shared" si="22"/>
        <v>92.134831460674164</v>
      </c>
      <c r="J92" s="32">
        <f t="shared" si="22"/>
        <v>80.152671755725194</v>
      </c>
    </row>
    <row r="93" spans="1:10" ht="12" customHeight="1" x14ac:dyDescent="0.25">
      <c r="A93" s="10" t="s">
        <v>108</v>
      </c>
      <c r="B93" s="26">
        <v>37</v>
      </c>
      <c r="C93" s="26">
        <v>78</v>
      </c>
      <c r="D93" s="26">
        <f>+B93+C93</f>
        <v>115</v>
      </c>
      <c r="E93" s="26">
        <v>23</v>
      </c>
      <c r="F93" s="26">
        <v>82</v>
      </c>
      <c r="G93" s="26">
        <f>+E93+F93</f>
        <v>105</v>
      </c>
      <c r="H93" s="14">
        <f t="shared" si="22"/>
        <v>62.162162162162161</v>
      </c>
      <c r="I93" s="14">
        <f t="shared" si="22"/>
        <v>105.12820512820514</v>
      </c>
      <c r="J93" s="14">
        <f t="shared" si="22"/>
        <v>91.304347826086953</v>
      </c>
    </row>
    <row r="94" spans="1:10" ht="12" customHeight="1" x14ac:dyDescent="0.25">
      <c r="A94" s="10" t="s">
        <v>62</v>
      </c>
      <c r="B94" s="26">
        <v>5</v>
      </c>
      <c r="C94" s="26">
        <v>11</v>
      </c>
      <c r="D94" s="26">
        <f>+B94+C94</f>
        <v>16</v>
      </c>
      <c r="E94" s="26">
        <v>0</v>
      </c>
      <c r="F94" s="26">
        <v>0</v>
      </c>
      <c r="G94" s="26">
        <f>+E94+F94</f>
        <v>0</v>
      </c>
      <c r="H94" s="14">
        <f t="shared" si="22"/>
        <v>0</v>
      </c>
      <c r="I94" s="14">
        <f t="shared" si="22"/>
        <v>0</v>
      </c>
      <c r="J94" s="14">
        <f t="shared" si="22"/>
        <v>0</v>
      </c>
    </row>
    <row r="95" spans="1:10" ht="12" customHeight="1" x14ac:dyDescent="0.25">
      <c r="A95" s="22" t="s">
        <v>17</v>
      </c>
      <c r="B95" s="8">
        <f t="shared" ref="B95:G95" si="25">SUM(B96:B97)</f>
        <v>39</v>
      </c>
      <c r="C95" s="8">
        <f t="shared" si="25"/>
        <v>61</v>
      </c>
      <c r="D95" s="8">
        <f t="shared" si="25"/>
        <v>100</v>
      </c>
      <c r="E95" s="8">
        <f t="shared" si="25"/>
        <v>20</v>
      </c>
      <c r="F95" s="8">
        <f t="shared" si="25"/>
        <v>21</v>
      </c>
      <c r="G95" s="8">
        <f t="shared" si="25"/>
        <v>41</v>
      </c>
      <c r="H95" s="32">
        <f t="shared" si="22"/>
        <v>51.282051282051277</v>
      </c>
      <c r="I95" s="32">
        <f t="shared" si="22"/>
        <v>34.42622950819672</v>
      </c>
      <c r="J95" s="32">
        <f t="shared" si="22"/>
        <v>41</v>
      </c>
    </row>
    <row r="96" spans="1:10" ht="12" customHeight="1" x14ac:dyDescent="0.25">
      <c r="A96" s="10" t="s">
        <v>107</v>
      </c>
      <c r="B96" s="26">
        <v>22</v>
      </c>
      <c r="C96" s="26">
        <v>47</v>
      </c>
      <c r="D96" s="26">
        <f>+B96+C96</f>
        <v>69</v>
      </c>
      <c r="E96" s="26">
        <v>5</v>
      </c>
      <c r="F96" s="26">
        <v>13</v>
      </c>
      <c r="G96" s="26">
        <f>+E96+F96</f>
        <v>18</v>
      </c>
      <c r="H96" s="14">
        <f t="shared" si="22"/>
        <v>22.727272727272727</v>
      </c>
      <c r="I96" s="14">
        <f t="shared" si="22"/>
        <v>27.659574468085108</v>
      </c>
      <c r="J96" s="14">
        <f t="shared" si="22"/>
        <v>26.086956521739129</v>
      </c>
    </row>
    <row r="97" spans="1:10" ht="12" customHeight="1" x14ac:dyDescent="0.25">
      <c r="A97" s="10" t="s">
        <v>106</v>
      </c>
      <c r="B97" s="26">
        <v>17</v>
      </c>
      <c r="C97" s="26">
        <v>14</v>
      </c>
      <c r="D97" s="26">
        <f>+B97+C97</f>
        <v>31</v>
      </c>
      <c r="E97" s="26">
        <v>15</v>
      </c>
      <c r="F97" s="26">
        <v>8</v>
      </c>
      <c r="G97" s="26">
        <f>+E97+F97</f>
        <v>23</v>
      </c>
      <c r="H97" s="14">
        <f t="shared" si="22"/>
        <v>88.235294117647058</v>
      </c>
      <c r="I97" s="14">
        <f t="shared" si="22"/>
        <v>57.142857142857139</v>
      </c>
      <c r="J97" s="14">
        <f t="shared" si="22"/>
        <v>74.193548387096769</v>
      </c>
    </row>
    <row r="98" spans="1:10" ht="12" customHeight="1" x14ac:dyDescent="0.25">
      <c r="A98" s="22" t="s">
        <v>16</v>
      </c>
      <c r="B98" s="8">
        <f t="shared" ref="B98:G98" si="26">SUM(B99:B103)</f>
        <v>61</v>
      </c>
      <c r="C98" s="8">
        <f t="shared" si="26"/>
        <v>108</v>
      </c>
      <c r="D98" s="8">
        <f t="shared" si="26"/>
        <v>169</v>
      </c>
      <c r="E98" s="8">
        <f t="shared" si="26"/>
        <v>63</v>
      </c>
      <c r="F98" s="8">
        <f t="shared" si="26"/>
        <v>126</v>
      </c>
      <c r="G98" s="8">
        <f t="shared" si="26"/>
        <v>189</v>
      </c>
      <c r="H98" s="32">
        <f t="shared" si="22"/>
        <v>103.27868852459017</v>
      </c>
      <c r="I98" s="32">
        <f t="shared" si="22"/>
        <v>116.66666666666667</v>
      </c>
      <c r="J98" s="32">
        <f t="shared" si="22"/>
        <v>111.83431952662721</v>
      </c>
    </row>
    <row r="99" spans="1:10" ht="12" customHeight="1" x14ac:dyDescent="0.25">
      <c r="A99" s="10" t="s">
        <v>61</v>
      </c>
      <c r="B99" s="26">
        <v>20</v>
      </c>
      <c r="C99" s="26">
        <v>34</v>
      </c>
      <c r="D99" s="26">
        <f>+B99+C99</f>
        <v>54</v>
      </c>
      <c r="E99" s="26">
        <v>13</v>
      </c>
      <c r="F99" s="26">
        <v>23</v>
      </c>
      <c r="G99" s="26">
        <f>+E99+F99</f>
        <v>36</v>
      </c>
      <c r="H99" s="14">
        <f t="shared" si="22"/>
        <v>65</v>
      </c>
      <c r="I99" s="14">
        <f t="shared" si="22"/>
        <v>67.64705882352942</v>
      </c>
      <c r="J99" s="14">
        <f t="shared" si="22"/>
        <v>66.666666666666657</v>
      </c>
    </row>
    <row r="100" spans="1:10" ht="12" customHeight="1" x14ac:dyDescent="0.25">
      <c r="A100" s="10" t="s">
        <v>59</v>
      </c>
      <c r="B100" s="26">
        <v>10</v>
      </c>
      <c r="C100" s="26">
        <v>13</v>
      </c>
      <c r="D100" s="26">
        <f>+B100+C100</f>
        <v>23</v>
      </c>
      <c r="E100" s="26">
        <v>14</v>
      </c>
      <c r="F100" s="26">
        <v>21</v>
      </c>
      <c r="G100" s="26">
        <f>+E100+F100</f>
        <v>35</v>
      </c>
      <c r="H100" s="14">
        <f t="shared" si="22"/>
        <v>140</v>
      </c>
      <c r="I100" s="14">
        <f t="shared" si="22"/>
        <v>161.53846153846155</v>
      </c>
      <c r="J100" s="14">
        <f t="shared" si="22"/>
        <v>152.17391304347828</v>
      </c>
    </row>
    <row r="101" spans="1:10" ht="12" customHeight="1" x14ac:dyDescent="0.25">
      <c r="A101" s="10" t="s">
        <v>58</v>
      </c>
      <c r="B101" s="26">
        <v>8</v>
      </c>
      <c r="C101" s="26">
        <v>14</v>
      </c>
      <c r="D101" s="26">
        <f>+B101+C101</f>
        <v>22</v>
      </c>
      <c r="E101" s="26">
        <v>6</v>
      </c>
      <c r="F101" s="26">
        <v>19</v>
      </c>
      <c r="G101" s="26">
        <f>+E101+F101</f>
        <v>25</v>
      </c>
      <c r="H101" s="14">
        <f t="shared" si="22"/>
        <v>75</v>
      </c>
      <c r="I101" s="14">
        <f t="shared" si="22"/>
        <v>135.71428571428572</v>
      </c>
      <c r="J101" s="14">
        <f t="shared" si="22"/>
        <v>113.63636363636364</v>
      </c>
    </row>
    <row r="102" spans="1:10" ht="12" customHeight="1" x14ac:dyDescent="0.25">
      <c r="A102" s="10" t="s">
        <v>57</v>
      </c>
      <c r="B102" s="26">
        <v>23</v>
      </c>
      <c r="C102" s="26">
        <v>47</v>
      </c>
      <c r="D102" s="26">
        <f>+B102+C102</f>
        <v>70</v>
      </c>
      <c r="E102" s="26">
        <v>30</v>
      </c>
      <c r="F102" s="26">
        <v>63</v>
      </c>
      <c r="G102" s="26">
        <f>+E102+F102</f>
        <v>93</v>
      </c>
      <c r="H102" s="14">
        <f t="shared" si="22"/>
        <v>130.43478260869566</v>
      </c>
      <c r="I102" s="14">
        <f t="shared" si="22"/>
        <v>134.04255319148936</v>
      </c>
      <c r="J102" s="14">
        <f t="shared" si="22"/>
        <v>132.85714285714286</v>
      </c>
    </row>
    <row r="103" spans="1:10" ht="12" customHeight="1" x14ac:dyDescent="0.25">
      <c r="A103" s="10" t="s">
        <v>60</v>
      </c>
      <c r="B103" s="26">
        <v>0</v>
      </c>
      <c r="C103" s="26">
        <v>0</v>
      </c>
      <c r="D103" s="26">
        <f>+B103+C103</f>
        <v>0</v>
      </c>
      <c r="E103" s="26">
        <v>0</v>
      </c>
      <c r="F103" s="26">
        <v>0</v>
      </c>
      <c r="G103" s="26">
        <f>+E103+F103</f>
        <v>0</v>
      </c>
      <c r="H103" s="14" t="e">
        <f t="shared" si="22"/>
        <v>#DIV/0!</v>
      </c>
      <c r="I103" s="14" t="e">
        <f t="shared" si="22"/>
        <v>#DIV/0!</v>
      </c>
      <c r="J103" s="14" t="e">
        <f t="shared" si="22"/>
        <v>#DIV/0!</v>
      </c>
    </row>
    <row r="104" spans="1:10" ht="12" customHeight="1" x14ac:dyDescent="0.25">
      <c r="A104" s="22" t="s">
        <v>15</v>
      </c>
      <c r="B104" s="8">
        <f t="shared" ref="B104:G104" si="27">SUM(B105:B106)</f>
        <v>48</v>
      </c>
      <c r="C104" s="8">
        <f t="shared" si="27"/>
        <v>99</v>
      </c>
      <c r="D104" s="8">
        <f t="shared" si="27"/>
        <v>147</v>
      </c>
      <c r="E104" s="8">
        <f t="shared" si="27"/>
        <v>37</v>
      </c>
      <c r="F104" s="8">
        <f t="shared" si="27"/>
        <v>101</v>
      </c>
      <c r="G104" s="8">
        <f t="shared" si="27"/>
        <v>138</v>
      </c>
      <c r="H104" s="32">
        <f t="shared" si="22"/>
        <v>77.083333333333343</v>
      </c>
      <c r="I104" s="32">
        <f t="shared" si="22"/>
        <v>102.02020202020201</v>
      </c>
      <c r="J104" s="32">
        <f t="shared" si="22"/>
        <v>93.877551020408163</v>
      </c>
    </row>
    <row r="105" spans="1:10" ht="12" customHeight="1" x14ac:dyDescent="0.25">
      <c r="A105" s="10" t="s">
        <v>101</v>
      </c>
      <c r="B105" s="26">
        <v>30</v>
      </c>
      <c r="C105" s="26">
        <v>30</v>
      </c>
      <c r="D105" s="26">
        <f>+B105+C105</f>
        <v>60</v>
      </c>
      <c r="E105" s="26">
        <v>24</v>
      </c>
      <c r="F105" s="26">
        <v>30</v>
      </c>
      <c r="G105" s="26">
        <f>+E105+F105</f>
        <v>54</v>
      </c>
      <c r="H105" s="14">
        <f t="shared" si="22"/>
        <v>80</v>
      </c>
      <c r="I105" s="14">
        <f t="shared" si="22"/>
        <v>100</v>
      </c>
      <c r="J105" s="14">
        <f t="shared" si="22"/>
        <v>90</v>
      </c>
    </row>
    <row r="106" spans="1:10" ht="12" customHeight="1" x14ac:dyDescent="0.25">
      <c r="A106" s="10" t="s">
        <v>81</v>
      </c>
      <c r="B106" s="26">
        <v>18</v>
      </c>
      <c r="C106" s="26">
        <v>69</v>
      </c>
      <c r="D106" s="26">
        <f>+B106+C106</f>
        <v>87</v>
      </c>
      <c r="E106" s="26">
        <v>13</v>
      </c>
      <c r="F106" s="26">
        <v>71</v>
      </c>
      <c r="G106" s="26">
        <f>+E106+F106</f>
        <v>84</v>
      </c>
      <c r="H106" s="14">
        <f t="shared" si="22"/>
        <v>72.222222222222214</v>
      </c>
      <c r="I106" s="14">
        <f t="shared" si="22"/>
        <v>102.89855072463767</v>
      </c>
      <c r="J106" s="14">
        <f t="shared" si="22"/>
        <v>96.551724137931032</v>
      </c>
    </row>
    <row r="107" spans="1:10" ht="12" customHeight="1" x14ac:dyDescent="0.25">
      <c r="A107" s="23" t="s">
        <v>161</v>
      </c>
      <c r="B107" s="12">
        <f t="shared" ref="B107:G107" si="28">+B108+B116+B123+B136+B144+B150+B160+B168+B180+B187+B130</f>
        <v>1417</v>
      </c>
      <c r="C107" s="12">
        <f t="shared" si="28"/>
        <v>2057</v>
      </c>
      <c r="D107" s="12">
        <f t="shared" si="28"/>
        <v>3474</v>
      </c>
      <c r="E107" s="12">
        <f t="shared" si="28"/>
        <v>786</v>
      </c>
      <c r="F107" s="12">
        <f t="shared" si="28"/>
        <v>1293</v>
      </c>
      <c r="G107" s="12">
        <f t="shared" si="28"/>
        <v>2079</v>
      </c>
      <c r="H107" s="15">
        <f t="shared" si="22"/>
        <v>55.46930134086098</v>
      </c>
      <c r="I107" s="15">
        <f t="shared" si="22"/>
        <v>62.858531842489064</v>
      </c>
      <c r="J107" s="15">
        <f t="shared" si="22"/>
        <v>59.844559585492227</v>
      </c>
    </row>
    <row r="108" spans="1:10" ht="12" customHeight="1" x14ac:dyDescent="0.25">
      <c r="A108" s="22" t="s">
        <v>14</v>
      </c>
      <c r="B108" s="8">
        <f t="shared" ref="B108:G108" si="29">SUM(B109:B115)</f>
        <v>118</v>
      </c>
      <c r="C108" s="8">
        <f t="shared" si="29"/>
        <v>176</v>
      </c>
      <c r="D108" s="8">
        <f t="shared" si="29"/>
        <v>294</v>
      </c>
      <c r="E108" s="8">
        <f t="shared" si="29"/>
        <v>72</v>
      </c>
      <c r="F108" s="8">
        <f t="shared" si="29"/>
        <v>109</v>
      </c>
      <c r="G108" s="8">
        <f t="shared" si="29"/>
        <v>181</v>
      </c>
      <c r="H108" s="32">
        <f t="shared" si="22"/>
        <v>61.016949152542374</v>
      </c>
      <c r="I108" s="32">
        <f t="shared" si="22"/>
        <v>61.93181818181818</v>
      </c>
      <c r="J108" s="32">
        <f t="shared" si="22"/>
        <v>61.564625850340136</v>
      </c>
    </row>
    <row r="109" spans="1:10" ht="12" customHeight="1" x14ac:dyDescent="0.25">
      <c r="A109" s="10" t="s">
        <v>105</v>
      </c>
      <c r="B109" s="26">
        <v>33</v>
      </c>
      <c r="C109" s="26">
        <v>34</v>
      </c>
      <c r="D109" s="26">
        <f t="shared" ref="D109:D115" si="30">+B109+C109</f>
        <v>67</v>
      </c>
      <c r="E109" s="26">
        <v>11</v>
      </c>
      <c r="F109" s="26">
        <v>8</v>
      </c>
      <c r="G109" s="26">
        <f t="shared" ref="G109:G115" si="31">+E109+F109</f>
        <v>19</v>
      </c>
      <c r="H109" s="14">
        <f t="shared" si="22"/>
        <v>33.333333333333329</v>
      </c>
      <c r="I109" s="14">
        <f t="shared" si="22"/>
        <v>23.52941176470588</v>
      </c>
      <c r="J109" s="14">
        <f t="shared" si="22"/>
        <v>28.35820895522388</v>
      </c>
    </row>
    <row r="110" spans="1:10" ht="12" customHeight="1" x14ac:dyDescent="0.25">
      <c r="A110" s="10" t="s">
        <v>66</v>
      </c>
      <c r="B110" s="26">
        <v>14</v>
      </c>
      <c r="C110" s="26">
        <v>12</v>
      </c>
      <c r="D110" s="26">
        <f t="shared" si="30"/>
        <v>26</v>
      </c>
      <c r="E110" s="26">
        <v>10</v>
      </c>
      <c r="F110" s="26">
        <v>18</v>
      </c>
      <c r="G110" s="26">
        <f t="shared" si="31"/>
        <v>28</v>
      </c>
      <c r="H110" s="14">
        <f t="shared" si="22"/>
        <v>71.428571428571431</v>
      </c>
      <c r="I110" s="14">
        <f t="shared" si="22"/>
        <v>150</v>
      </c>
      <c r="J110" s="14">
        <f t="shared" si="22"/>
        <v>107.69230769230769</v>
      </c>
    </row>
    <row r="111" spans="1:10" ht="12" customHeight="1" x14ac:dyDescent="0.25">
      <c r="A111" s="10" t="s">
        <v>93</v>
      </c>
      <c r="B111" s="26">
        <v>19</v>
      </c>
      <c r="C111" s="26">
        <v>16</v>
      </c>
      <c r="D111" s="26">
        <f t="shared" si="30"/>
        <v>35</v>
      </c>
      <c r="E111" s="26">
        <v>13</v>
      </c>
      <c r="F111" s="26">
        <v>9</v>
      </c>
      <c r="G111" s="26">
        <f t="shared" si="31"/>
        <v>22</v>
      </c>
      <c r="H111" s="14">
        <f t="shared" si="22"/>
        <v>68.421052631578945</v>
      </c>
      <c r="I111" s="14">
        <f t="shared" si="22"/>
        <v>56.25</v>
      </c>
      <c r="J111" s="14">
        <f t="shared" si="22"/>
        <v>62.857142857142854</v>
      </c>
    </row>
    <row r="112" spans="1:10" ht="12" customHeight="1" x14ac:dyDescent="0.25">
      <c r="A112" s="10" t="s">
        <v>92</v>
      </c>
      <c r="B112" s="26">
        <v>13</v>
      </c>
      <c r="C112" s="26">
        <v>16</v>
      </c>
      <c r="D112" s="26">
        <f t="shared" si="30"/>
        <v>29</v>
      </c>
      <c r="E112" s="26">
        <v>5</v>
      </c>
      <c r="F112" s="26">
        <v>5</v>
      </c>
      <c r="G112" s="26">
        <f t="shared" si="31"/>
        <v>10</v>
      </c>
      <c r="H112" s="14">
        <f t="shared" si="22"/>
        <v>38.461538461538467</v>
      </c>
      <c r="I112" s="14">
        <f t="shared" si="22"/>
        <v>31.25</v>
      </c>
      <c r="J112" s="14">
        <f t="shared" si="22"/>
        <v>34.482758620689658</v>
      </c>
    </row>
    <row r="113" spans="1:10" ht="12" customHeight="1" x14ac:dyDescent="0.25">
      <c r="A113" s="10" t="s">
        <v>83</v>
      </c>
      <c r="B113" s="26">
        <v>17</v>
      </c>
      <c r="C113" s="26">
        <v>28</v>
      </c>
      <c r="D113" s="26">
        <f t="shared" si="30"/>
        <v>45</v>
      </c>
      <c r="E113" s="26">
        <v>13</v>
      </c>
      <c r="F113" s="26">
        <v>20</v>
      </c>
      <c r="G113" s="26">
        <f t="shared" si="31"/>
        <v>33</v>
      </c>
      <c r="H113" s="14">
        <f t="shared" si="22"/>
        <v>76.470588235294116</v>
      </c>
      <c r="I113" s="14">
        <f t="shared" si="22"/>
        <v>71.428571428571431</v>
      </c>
      <c r="J113" s="14">
        <f t="shared" si="22"/>
        <v>73.333333333333329</v>
      </c>
    </row>
    <row r="114" spans="1:10" ht="12" customHeight="1" x14ac:dyDescent="0.25">
      <c r="A114" s="10" t="s">
        <v>167</v>
      </c>
      <c r="B114" s="26">
        <v>11</v>
      </c>
      <c r="C114" s="26">
        <v>19</v>
      </c>
      <c r="D114" s="26">
        <f t="shared" si="30"/>
        <v>30</v>
      </c>
      <c r="E114" s="26">
        <v>10</v>
      </c>
      <c r="F114" s="26">
        <v>9</v>
      </c>
      <c r="G114" s="26">
        <f t="shared" si="31"/>
        <v>19</v>
      </c>
      <c r="H114" s="14">
        <f t="shared" si="22"/>
        <v>90.909090909090907</v>
      </c>
      <c r="I114" s="14">
        <f t="shared" si="22"/>
        <v>47.368421052631575</v>
      </c>
      <c r="J114" s="14">
        <f t="shared" si="22"/>
        <v>63.333333333333329</v>
      </c>
    </row>
    <row r="115" spans="1:10" ht="12" customHeight="1" x14ac:dyDescent="0.25">
      <c r="A115" s="10" t="s">
        <v>86</v>
      </c>
      <c r="B115" s="26">
        <v>11</v>
      </c>
      <c r="C115" s="26">
        <v>51</v>
      </c>
      <c r="D115" s="26">
        <f t="shared" si="30"/>
        <v>62</v>
      </c>
      <c r="E115" s="26">
        <v>10</v>
      </c>
      <c r="F115" s="26">
        <v>40</v>
      </c>
      <c r="G115" s="26">
        <f t="shared" si="31"/>
        <v>50</v>
      </c>
      <c r="H115" s="14">
        <f t="shared" si="22"/>
        <v>90.909090909090907</v>
      </c>
      <c r="I115" s="14">
        <f t="shared" si="22"/>
        <v>78.431372549019613</v>
      </c>
      <c r="J115" s="14">
        <f t="shared" si="22"/>
        <v>80.645161290322577</v>
      </c>
    </row>
    <row r="116" spans="1:10" ht="12" customHeight="1" x14ac:dyDescent="0.25">
      <c r="A116" s="22" t="s">
        <v>13</v>
      </c>
      <c r="B116" s="8">
        <f t="shared" ref="B116:G116" si="32">SUM(B117:B122)</f>
        <v>93</v>
      </c>
      <c r="C116" s="8">
        <f t="shared" si="32"/>
        <v>122</v>
      </c>
      <c r="D116" s="8">
        <f t="shared" si="32"/>
        <v>215</v>
      </c>
      <c r="E116" s="8">
        <f t="shared" si="32"/>
        <v>79</v>
      </c>
      <c r="F116" s="8">
        <f t="shared" si="32"/>
        <v>129</v>
      </c>
      <c r="G116" s="8">
        <f t="shared" si="32"/>
        <v>208</v>
      </c>
      <c r="H116" s="32">
        <f t="shared" si="22"/>
        <v>84.946236559139791</v>
      </c>
      <c r="I116" s="32">
        <f t="shared" si="22"/>
        <v>105.73770491803278</v>
      </c>
      <c r="J116" s="32">
        <f t="shared" si="22"/>
        <v>96.744186046511629</v>
      </c>
    </row>
    <row r="117" spans="1:10" ht="12" customHeight="1" x14ac:dyDescent="0.25">
      <c r="A117" s="10" t="s">
        <v>66</v>
      </c>
      <c r="B117" s="26">
        <v>19</v>
      </c>
      <c r="C117" s="26">
        <v>23</v>
      </c>
      <c r="D117" s="26">
        <f t="shared" ref="D117:D122" si="33">+B117+C117</f>
        <v>42</v>
      </c>
      <c r="E117" s="26">
        <v>17</v>
      </c>
      <c r="F117" s="26">
        <v>23</v>
      </c>
      <c r="G117" s="26">
        <f t="shared" ref="G117:G122" si="34">+E117+F117</f>
        <v>40</v>
      </c>
      <c r="H117" s="14">
        <f t="shared" si="22"/>
        <v>89.473684210526315</v>
      </c>
      <c r="I117" s="14">
        <f t="shared" si="22"/>
        <v>100</v>
      </c>
      <c r="J117" s="14">
        <f t="shared" si="22"/>
        <v>95.238095238095227</v>
      </c>
    </row>
    <row r="118" spans="1:10" ht="12" customHeight="1" x14ac:dyDescent="0.25">
      <c r="A118" s="10" t="s">
        <v>92</v>
      </c>
      <c r="B118" s="26">
        <v>17</v>
      </c>
      <c r="C118" s="26">
        <v>24</v>
      </c>
      <c r="D118" s="26">
        <f t="shared" si="33"/>
        <v>41</v>
      </c>
      <c r="E118" s="26">
        <v>10</v>
      </c>
      <c r="F118" s="26">
        <v>20</v>
      </c>
      <c r="G118" s="26">
        <f t="shared" si="34"/>
        <v>30</v>
      </c>
      <c r="H118" s="14">
        <f t="shared" si="22"/>
        <v>58.82352941176471</v>
      </c>
      <c r="I118" s="14">
        <f t="shared" si="22"/>
        <v>83.333333333333343</v>
      </c>
      <c r="J118" s="14">
        <f t="shared" si="22"/>
        <v>73.170731707317074</v>
      </c>
    </row>
    <row r="119" spans="1:10" ht="12" customHeight="1" x14ac:dyDescent="0.25">
      <c r="A119" s="10" t="s">
        <v>83</v>
      </c>
      <c r="B119" s="26">
        <v>18</v>
      </c>
      <c r="C119" s="26">
        <v>29</v>
      </c>
      <c r="D119" s="26">
        <f t="shared" si="33"/>
        <v>47</v>
      </c>
      <c r="E119" s="26">
        <v>17</v>
      </c>
      <c r="F119" s="26">
        <v>31</v>
      </c>
      <c r="G119" s="26">
        <f t="shared" si="34"/>
        <v>48</v>
      </c>
      <c r="H119" s="14">
        <f t="shared" si="22"/>
        <v>94.444444444444443</v>
      </c>
      <c r="I119" s="14">
        <f t="shared" si="22"/>
        <v>106.89655172413792</v>
      </c>
      <c r="J119" s="14">
        <f t="shared" si="22"/>
        <v>102.12765957446808</v>
      </c>
    </row>
    <row r="120" spans="1:10" ht="12" customHeight="1" x14ac:dyDescent="0.25">
      <c r="A120" s="10" t="s">
        <v>94</v>
      </c>
      <c r="B120" s="26">
        <v>17</v>
      </c>
      <c r="C120" s="26">
        <v>10</v>
      </c>
      <c r="D120" s="26">
        <f t="shared" si="33"/>
        <v>27</v>
      </c>
      <c r="E120" s="26">
        <v>10</v>
      </c>
      <c r="F120" s="26">
        <v>16</v>
      </c>
      <c r="G120" s="26">
        <f t="shared" si="34"/>
        <v>26</v>
      </c>
      <c r="H120" s="14">
        <f t="shared" ref="H120:J159" si="35">E120/B120*100</f>
        <v>58.82352941176471</v>
      </c>
      <c r="I120" s="14">
        <f t="shared" si="35"/>
        <v>160</v>
      </c>
      <c r="J120" s="14">
        <f t="shared" si="35"/>
        <v>96.296296296296291</v>
      </c>
    </row>
    <row r="121" spans="1:10" ht="12" customHeight="1" x14ac:dyDescent="0.25">
      <c r="A121" s="10" t="s">
        <v>89</v>
      </c>
      <c r="B121" s="26">
        <v>17</v>
      </c>
      <c r="C121" s="26">
        <v>7</v>
      </c>
      <c r="D121" s="26">
        <f t="shared" si="33"/>
        <v>24</v>
      </c>
      <c r="E121" s="26">
        <v>21</v>
      </c>
      <c r="F121" s="26">
        <v>8</v>
      </c>
      <c r="G121" s="26">
        <f t="shared" si="34"/>
        <v>29</v>
      </c>
      <c r="H121" s="14">
        <f t="shared" si="35"/>
        <v>123.52941176470588</v>
      </c>
      <c r="I121" s="14">
        <f t="shared" si="35"/>
        <v>114.28571428571428</v>
      </c>
      <c r="J121" s="14">
        <f t="shared" si="35"/>
        <v>120.83333333333333</v>
      </c>
    </row>
    <row r="122" spans="1:10" ht="12" customHeight="1" x14ac:dyDescent="0.25">
      <c r="A122" s="10" t="s">
        <v>65</v>
      </c>
      <c r="B122" s="26">
        <v>5</v>
      </c>
      <c r="C122" s="26">
        <v>29</v>
      </c>
      <c r="D122" s="26">
        <f t="shared" si="33"/>
        <v>34</v>
      </c>
      <c r="E122" s="26">
        <v>4</v>
      </c>
      <c r="F122" s="26">
        <v>31</v>
      </c>
      <c r="G122" s="26">
        <f t="shared" si="34"/>
        <v>35</v>
      </c>
      <c r="H122" s="14">
        <f t="shared" si="35"/>
        <v>80</v>
      </c>
      <c r="I122" s="14">
        <f t="shared" si="35"/>
        <v>106.89655172413792</v>
      </c>
      <c r="J122" s="14">
        <f t="shared" si="35"/>
        <v>102.94117647058823</v>
      </c>
    </row>
    <row r="123" spans="1:10" ht="12" customHeight="1" x14ac:dyDescent="0.25">
      <c r="A123" s="22" t="s">
        <v>12</v>
      </c>
      <c r="B123" s="8">
        <f t="shared" ref="B123:G123" si="36">SUM(B124:B129)</f>
        <v>91</v>
      </c>
      <c r="C123" s="8">
        <f t="shared" si="36"/>
        <v>188</v>
      </c>
      <c r="D123" s="8">
        <f t="shared" si="36"/>
        <v>279</v>
      </c>
      <c r="E123" s="8">
        <f t="shared" si="36"/>
        <v>54</v>
      </c>
      <c r="F123" s="8">
        <f t="shared" si="36"/>
        <v>129</v>
      </c>
      <c r="G123" s="8">
        <f t="shared" si="36"/>
        <v>183</v>
      </c>
      <c r="H123" s="32">
        <f t="shared" si="35"/>
        <v>59.340659340659343</v>
      </c>
      <c r="I123" s="32">
        <f t="shared" si="35"/>
        <v>68.61702127659575</v>
      </c>
      <c r="J123" s="32">
        <f t="shared" si="35"/>
        <v>65.591397849462368</v>
      </c>
    </row>
    <row r="124" spans="1:10" ht="12" customHeight="1" x14ac:dyDescent="0.25">
      <c r="A124" s="10" t="s">
        <v>66</v>
      </c>
      <c r="B124" s="26">
        <v>7</v>
      </c>
      <c r="C124" s="26">
        <v>28</v>
      </c>
      <c r="D124" s="26">
        <f t="shared" ref="D124:D129" si="37">+B124+C124</f>
        <v>35</v>
      </c>
      <c r="E124" s="26">
        <v>10</v>
      </c>
      <c r="F124" s="26">
        <v>17</v>
      </c>
      <c r="G124" s="26">
        <f t="shared" ref="G124:G129" si="38">+E124+F124</f>
        <v>27</v>
      </c>
      <c r="H124" s="14">
        <f t="shared" si="35"/>
        <v>142.85714285714286</v>
      </c>
      <c r="I124" s="14">
        <f t="shared" si="35"/>
        <v>60.714285714285708</v>
      </c>
      <c r="J124" s="14">
        <f t="shared" si="35"/>
        <v>77.142857142857153</v>
      </c>
    </row>
    <row r="125" spans="1:10" ht="12" customHeight="1" x14ac:dyDescent="0.25">
      <c r="A125" s="10" t="s">
        <v>92</v>
      </c>
      <c r="B125" s="26">
        <v>13</v>
      </c>
      <c r="C125" s="26">
        <v>20</v>
      </c>
      <c r="D125" s="26">
        <f t="shared" si="37"/>
        <v>33</v>
      </c>
      <c r="E125" s="26">
        <v>6</v>
      </c>
      <c r="F125" s="26">
        <v>13</v>
      </c>
      <c r="G125" s="26">
        <f t="shared" si="38"/>
        <v>19</v>
      </c>
      <c r="H125" s="14">
        <f t="shared" si="35"/>
        <v>46.153846153846153</v>
      </c>
      <c r="I125" s="14">
        <f t="shared" si="35"/>
        <v>65</v>
      </c>
      <c r="J125" s="14">
        <f t="shared" si="35"/>
        <v>57.575757575757578</v>
      </c>
    </row>
    <row r="126" spans="1:10" ht="12" customHeight="1" x14ac:dyDescent="0.25">
      <c r="A126" s="10" t="s">
        <v>83</v>
      </c>
      <c r="B126" s="26">
        <v>20</v>
      </c>
      <c r="C126" s="26">
        <v>48</v>
      </c>
      <c r="D126" s="26">
        <f t="shared" si="37"/>
        <v>68</v>
      </c>
      <c r="E126" s="26">
        <v>14</v>
      </c>
      <c r="F126" s="26">
        <v>35</v>
      </c>
      <c r="G126" s="26">
        <f t="shared" si="38"/>
        <v>49</v>
      </c>
      <c r="H126" s="14">
        <f t="shared" si="35"/>
        <v>70</v>
      </c>
      <c r="I126" s="14">
        <f t="shared" si="35"/>
        <v>72.916666666666657</v>
      </c>
      <c r="J126" s="14">
        <f t="shared" si="35"/>
        <v>72.058823529411768</v>
      </c>
    </row>
    <row r="127" spans="1:10" ht="12" customHeight="1" x14ac:dyDescent="0.25">
      <c r="A127" s="10" t="s">
        <v>94</v>
      </c>
      <c r="B127" s="26">
        <v>16</v>
      </c>
      <c r="C127" s="26">
        <v>19</v>
      </c>
      <c r="D127" s="26">
        <f t="shared" si="37"/>
        <v>35</v>
      </c>
      <c r="E127" s="26">
        <v>2</v>
      </c>
      <c r="F127" s="26">
        <v>11</v>
      </c>
      <c r="G127" s="26">
        <f t="shared" si="38"/>
        <v>13</v>
      </c>
      <c r="H127" s="14">
        <f t="shared" si="35"/>
        <v>12.5</v>
      </c>
      <c r="I127" s="14">
        <f t="shared" si="35"/>
        <v>57.894736842105267</v>
      </c>
      <c r="J127" s="14">
        <f t="shared" si="35"/>
        <v>37.142857142857146</v>
      </c>
    </row>
    <row r="128" spans="1:10" ht="12" customHeight="1" x14ac:dyDescent="0.25">
      <c r="A128" s="10" t="s">
        <v>89</v>
      </c>
      <c r="B128" s="26">
        <v>17</v>
      </c>
      <c r="C128" s="26">
        <v>14</v>
      </c>
      <c r="D128" s="26">
        <f t="shared" si="37"/>
        <v>31</v>
      </c>
      <c r="E128" s="26">
        <v>13</v>
      </c>
      <c r="F128" s="26">
        <v>5</v>
      </c>
      <c r="G128" s="26">
        <f t="shared" si="38"/>
        <v>18</v>
      </c>
      <c r="H128" s="14">
        <f t="shared" si="35"/>
        <v>76.470588235294116</v>
      </c>
      <c r="I128" s="14">
        <f t="shared" si="35"/>
        <v>35.714285714285715</v>
      </c>
      <c r="J128" s="14">
        <f t="shared" si="35"/>
        <v>58.064516129032263</v>
      </c>
    </row>
    <row r="129" spans="1:10" ht="12" customHeight="1" x14ac:dyDescent="0.25">
      <c r="A129" s="10" t="s">
        <v>65</v>
      </c>
      <c r="B129" s="26">
        <v>18</v>
      </c>
      <c r="C129" s="26">
        <v>59</v>
      </c>
      <c r="D129" s="26">
        <f t="shared" si="37"/>
        <v>77</v>
      </c>
      <c r="E129" s="26">
        <v>9</v>
      </c>
      <c r="F129" s="26">
        <v>48</v>
      </c>
      <c r="G129" s="26">
        <f t="shared" si="38"/>
        <v>57</v>
      </c>
      <c r="H129" s="14">
        <f t="shared" si="35"/>
        <v>50</v>
      </c>
      <c r="I129" s="14">
        <f t="shared" si="35"/>
        <v>81.355932203389841</v>
      </c>
      <c r="J129" s="14">
        <f t="shared" si="35"/>
        <v>74.025974025974023</v>
      </c>
    </row>
    <row r="130" spans="1:10" ht="12" customHeight="1" x14ac:dyDescent="0.25">
      <c r="A130" s="22" t="s">
        <v>4</v>
      </c>
      <c r="B130" s="8">
        <f t="shared" ref="B130:G130" si="39">SUM(B131:B134)</f>
        <v>76</v>
      </c>
      <c r="C130" s="8">
        <f t="shared" si="39"/>
        <v>108</v>
      </c>
      <c r="D130" s="8">
        <f t="shared" si="39"/>
        <v>184</v>
      </c>
      <c r="E130" s="8">
        <f t="shared" si="39"/>
        <v>40</v>
      </c>
      <c r="F130" s="8">
        <f t="shared" si="39"/>
        <v>65</v>
      </c>
      <c r="G130" s="8">
        <f t="shared" si="39"/>
        <v>105</v>
      </c>
      <c r="H130" s="32">
        <f t="shared" si="35"/>
        <v>52.631578947368418</v>
      </c>
      <c r="I130" s="32">
        <f t="shared" si="35"/>
        <v>60.185185185185183</v>
      </c>
      <c r="J130" s="32">
        <f t="shared" si="35"/>
        <v>57.065217391304344</v>
      </c>
    </row>
    <row r="131" spans="1:10" ht="12" customHeight="1" x14ac:dyDescent="0.25">
      <c r="A131" s="10" t="s">
        <v>70</v>
      </c>
      <c r="B131" s="26">
        <v>28</v>
      </c>
      <c r="C131" s="26">
        <v>55</v>
      </c>
      <c r="D131" s="26">
        <f>+B131+C131</f>
        <v>83</v>
      </c>
      <c r="E131" s="26">
        <v>8</v>
      </c>
      <c r="F131" s="26">
        <v>27</v>
      </c>
      <c r="G131" s="26">
        <f>+E131+F131</f>
        <v>35</v>
      </c>
      <c r="H131" s="14">
        <f t="shared" si="35"/>
        <v>28.571428571428569</v>
      </c>
      <c r="I131" s="14">
        <f t="shared" si="35"/>
        <v>49.090909090909093</v>
      </c>
      <c r="J131" s="14">
        <f t="shared" si="35"/>
        <v>42.168674698795186</v>
      </c>
    </row>
    <row r="132" spans="1:10" ht="12" customHeight="1" x14ac:dyDescent="0.25">
      <c r="A132" s="10" t="s">
        <v>69</v>
      </c>
      <c r="B132" s="26">
        <v>13</v>
      </c>
      <c r="C132" s="26">
        <v>36</v>
      </c>
      <c r="D132" s="26">
        <f>+B132+C132</f>
        <v>49</v>
      </c>
      <c r="E132" s="26">
        <v>13</v>
      </c>
      <c r="F132" s="26">
        <v>32</v>
      </c>
      <c r="G132" s="26">
        <f>+E132+F132</f>
        <v>45</v>
      </c>
      <c r="H132" s="14">
        <f t="shared" si="35"/>
        <v>100</v>
      </c>
      <c r="I132" s="14">
        <f t="shared" si="35"/>
        <v>88.888888888888886</v>
      </c>
      <c r="J132" s="14">
        <f t="shared" si="35"/>
        <v>91.83673469387756</v>
      </c>
    </row>
    <row r="133" spans="1:10" ht="12" customHeight="1" x14ac:dyDescent="0.25">
      <c r="A133" s="10" t="s">
        <v>68</v>
      </c>
      <c r="B133" s="26">
        <v>22</v>
      </c>
      <c r="C133" s="26">
        <v>13</v>
      </c>
      <c r="D133" s="26">
        <f>+B133+C133</f>
        <v>35</v>
      </c>
      <c r="E133" s="26">
        <v>5</v>
      </c>
      <c r="F133" s="26">
        <v>6</v>
      </c>
      <c r="G133" s="26">
        <f>+E133+F133</f>
        <v>11</v>
      </c>
      <c r="H133" s="14">
        <f t="shared" si="35"/>
        <v>22.727272727272727</v>
      </c>
      <c r="I133" s="14">
        <f t="shared" si="35"/>
        <v>46.153846153846153</v>
      </c>
      <c r="J133" s="14">
        <f t="shared" si="35"/>
        <v>31.428571428571427</v>
      </c>
    </row>
    <row r="134" spans="1:10" ht="12" customHeight="1" x14ac:dyDescent="0.25">
      <c r="A134" s="10" t="s">
        <v>67</v>
      </c>
      <c r="B134" s="26">
        <v>13</v>
      </c>
      <c r="C134" s="26">
        <v>4</v>
      </c>
      <c r="D134" s="26">
        <f>+B134+C134</f>
        <v>17</v>
      </c>
      <c r="E134" s="26">
        <v>14</v>
      </c>
      <c r="F134" s="26">
        <v>0</v>
      </c>
      <c r="G134" s="26">
        <f>+E134+F134</f>
        <v>14</v>
      </c>
      <c r="H134" s="14">
        <f t="shared" si="35"/>
        <v>107.69230769230769</v>
      </c>
      <c r="I134" s="14">
        <f t="shared" si="35"/>
        <v>0</v>
      </c>
      <c r="J134" s="14">
        <f t="shared" si="35"/>
        <v>82.35294117647058</v>
      </c>
    </row>
    <row r="135" spans="1:10" ht="12" customHeight="1" x14ac:dyDescent="0.25">
      <c r="A135" s="10" t="s">
        <v>63</v>
      </c>
      <c r="B135" s="26">
        <v>0</v>
      </c>
      <c r="C135" s="26">
        <v>0</v>
      </c>
      <c r="D135" s="26">
        <f>+B135+C135</f>
        <v>0</v>
      </c>
      <c r="E135" s="26">
        <v>0</v>
      </c>
      <c r="F135" s="26">
        <v>0</v>
      </c>
      <c r="G135" s="26">
        <f>+E135+F135</f>
        <v>0</v>
      </c>
      <c r="H135" s="14" t="e">
        <f t="shared" si="35"/>
        <v>#DIV/0!</v>
      </c>
      <c r="I135" s="14" t="e">
        <f t="shared" si="35"/>
        <v>#DIV/0!</v>
      </c>
      <c r="J135" s="14" t="e">
        <f t="shared" si="35"/>
        <v>#DIV/0!</v>
      </c>
    </row>
    <row r="136" spans="1:10" ht="12" customHeight="1" x14ac:dyDescent="0.25">
      <c r="A136" s="22" t="s">
        <v>11</v>
      </c>
      <c r="B136" s="8">
        <f t="shared" ref="B136:G136" si="40">SUM(B137:B143)</f>
        <v>57</v>
      </c>
      <c r="C136" s="8">
        <f t="shared" si="40"/>
        <v>41</v>
      </c>
      <c r="D136" s="8">
        <f t="shared" si="40"/>
        <v>98</v>
      </c>
      <c r="E136" s="8">
        <f t="shared" si="40"/>
        <v>45</v>
      </c>
      <c r="F136" s="8">
        <f t="shared" si="40"/>
        <v>50</v>
      </c>
      <c r="G136" s="8">
        <f t="shared" si="40"/>
        <v>95</v>
      </c>
      <c r="H136" s="32">
        <f t="shared" si="35"/>
        <v>78.94736842105263</v>
      </c>
      <c r="I136" s="32">
        <f t="shared" si="35"/>
        <v>121.95121951219512</v>
      </c>
      <c r="J136" s="32">
        <f t="shared" si="35"/>
        <v>96.938775510204081</v>
      </c>
    </row>
    <row r="137" spans="1:10" ht="12" customHeight="1" x14ac:dyDescent="0.25">
      <c r="A137" s="10" t="s">
        <v>104</v>
      </c>
      <c r="B137" s="26">
        <v>21</v>
      </c>
      <c r="C137" s="26">
        <v>5</v>
      </c>
      <c r="D137" s="26">
        <f t="shared" ref="D137:D143" si="41">+B137+C137</f>
        <v>26</v>
      </c>
      <c r="E137" s="26">
        <v>19</v>
      </c>
      <c r="F137" s="26">
        <v>4</v>
      </c>
      <c r="G137" s="26">
        <f t="shared" ref="G137:G143" si="42">+E137+F137</f>
        <v>23</v>
      </c>
      <c r="H137" s="14">
        <f t="shared" si="35"/>
        <v>90.476190476190482</v>
      </c>
      <c r="I137" s="14">
        <f t="shared" si="35"/>
        <v>80</v>
      </c>
      <c r="J137" s="14">
        <f t="shared" si="35"/>
        <v>88.461538461538453</v>
      </c>
    </row>
    <row r="138" spans="1:10" ht="12" customHeight="1" x14ac:dyDescent="0.25">
      <c r="A138" s="10" t="s">
        <v>66</v>
      </c>
      <c r="B138" s="26">
        <v>0</v>
      </c>
      <c r="C138" s="26">
        <v>0</v>
      </c>
      <c r="D138" s="26">
        <f t="shared" si="41"/>
        <v>0</v>
      </c>
      <c r="E138" s="26">
        <v>4</v>
      </c>
      <c r="F138" s="26">
        <v>8</v>
      </c>
      <c r="G138" s="26">
        <f t="shared" si="42"/>
        <v>12</v>
      </c>
      <c r="H138" s="14" t="e">
        <f t="shared" si="35"/>
        <v>#DIV/0!</v>
      </c>
      <c r="I138" s="14" t="e">
        <f t="shared" si="35"/>
        <v>#DIV/0!</v>
      </c>
      <c r="J138" s="14" t="e">
        <f t="shared" si="35"/>
        <v>#DIV/0!</v>
      </c>
    </row>
    <row r="139" spans="1:10" ht="12" customHeight="1" x14ac:dyDescent="0.25">
      <c r="A139" s="10" t="s">
        <v>92</v>
      </c>
      <c r="B139" s="26">
        <v>3</v>
      </c>
      <c r="C139" s="26">
        <v>9</v>
      </c>
      <c r="D139" s="26">
        <f t="shared" si="41"/>
        <v>12</v>
      </c>
      <c r="E139" s="26">
        <v>3</v>
      </c>
      <c r="F139" s="26">
        <v>11</v>
      </c>
      <c r="G139" s="26">
        <f t="shared" si="42"/>
        <v>14</v>
      </c>
      <c r="H139" s="14">
        <f t="shared" si="35"/>
        <v>100</v>
      </c>
      <c r="I139" s="14">
        <f t="shared" si="35"/>
        <v>122.22222222222223</v>
      </c>
      <c r="J139" s="14">
        <f t="shared" si="35"/>
        <v>116.66666666666667</v>
      </c>
    </row>
    <row r="140" spans="1:10" ht="12" customHeight="1" x14ac:dyDescent="0.25">
      <c r="A140" s="10" t="s">
        <v>83</v>
      </c>
      <c r="B140" s="26">
        <v>23</v>
      </c>
      <c r="C140" s="26">
        <v>23</v>
      </c>
      <c r="D140" s="26">
        <f t="shared" si="41"/>
        <v>46</v>
      </c>
      <c r="E140" s="26">
        <v>6</v>
      </c>
      <c r="F140" s="26">
        <v>13</v>
      </c>
      <c r="G140" s="26">
        <f t="shared" si="42"/>
        <v>19</v>
      </c>
      <c r="H140" s="14">
        <f t="shared" si="35"/>
        <v>26.086956521739129</v>
      </c>
      <c r="I140" s="14">
        <f t="shared" si="35"/>
        <v>56.521739130434781</v>
      </c>
      <c r="J140" s="14">
        <f t="shared" si="35"/>
        <v>41.304347826086953</v>
      </c>
    </row>
    <row r="141" spans="1:10" ht="12" customHeight="1" x14ac:dyDescent="0.25">
      <c r="A141" s="10" t="s">
        <v>94</v>
      </c>
      <c r="B141" s="26">
        <v>10</v>
      </c>
      <c r="C141" s="26">
        <v>4</v>
      </c>
      <c r="D141" s="26">
        <f t="shared" si="41"/>
        <v>14</v>
      </c>
      <c r="E141" s="26">
        <v>10</v>
      </c>
      <c r="F141" s="26">
        <v>5</v>
      </c>
      <c r="G141" s="26">
        <f t="shared" si="42"/>
        <v>15</v>
      </c>
      <c r="H141" s="14">
        <f t="shared" si="35"/>
        <v>100</v>
      </c>
      <c r="I141" s="14">
        <f t="shared" si="35"/>
        <v>125</v>
      </c>
      <c r="J141" s="14">
        <f t="shared" si="35"/>
        <v>107.14285714285714</v>
      </c>
    </row>
    <row r="142" spans="1:10" ht="12" customHeight="1" x14ac:dyDescent="0.25">
      <c r="A142" s="10" t="s">
        <v>65</v>
      </c>
      <c r="B142" s="26">
        <v>0</v>
      </c>
      <c r="C142" s="26">
        <v>0</v>
      </c>
      <c r="D142" s="26">
        <f t="shared" si="41"/>
        <v>0</v>
      </c>
      <c r="E142" s="26">
        <v>3</v>
      </c>
      <c r="F142" s="26">
        <v>9</v>
      </c>
      <c r="G142" s="26">
        <f t="shared" si="42"/>
        <v>12</v>
      </c>
      <c r="H142" s="14" t="e">
        <f t="shared" si="35"/>
        <v>#DIV/0!</v>
      </c>
      <c r="I142" s="14" t="e">
        <f t="shared" si="35"/>
        <v>#DIV/0!</v>
      </c>
      <c r="J142" s="14" t="e">
        <f t="shared" si="35"/>
        <v>#DIV/0!</v>
      </c>
    </row>
    <row r="143" spans="1:10" ht="12" customHeight="1" x14ac:dyDescent="0.25">
      <c r="A143" s="10" t="s">
        <v>81</v>
      </c>
      <c r="B143" s="26">
        <v>0</v>
      </c>
      <c r="C143" s="26">
        <v>0</v>
      </c>
      <c r="D143" s="26">
        <f t="shared" si="41"/>
        <v>0</v>
      </c>
      <c r="E143" s="26">
        <v>0</v>
      </c>
      <c r="F143" s="26">
        <v>0</v>
      </c>
      <c r="G143" s="26">
        <f t="shared" si="42"/>
        <v>0</v>
      </c>
      <c r="H143" s="14" t="e">
        <f t="shared" si="35"/>
        <v>#DIV/0!</v>
      </c>
      <c r="I143" s="14" t="e">
        <f t="shared" si="35"/>
        <v>#DIV/0!</v>
      </c>
      <c r="J143" s="14" t="e">
        <f t="shared" si="35"/>
        <v>#DIV/0!</v>
      </c>
    </row>
    <row r="144" spans="1:10" ht="12" customHeight="1" x14ac:dyDescent="0.25">
      <c r="A144" s="22" t="s">
        <v>10</v>
      </c>
      <c r="B144" s="8">
        <f t="shared" ref="B144:G144" si="43">SUM(B145:B149)</f>
        <v>63</v>
      </c>
      <c r="C144" s="8">
        <f t="shared" si="43"/>
        <v>77</v>
      </c>
      <c r="D144" s="8">
        <f t="shared" si="43"/>
        <v>140</v>
      </c>
      <c r="E144" s="8">
        <f t="shared" si="43"/>
        <v>46</v>
      </c>
      <c r="F144" s="8">
        <f t="shared" si="43"/>
        <v>45</v>
      </c>
      <c r="G144" s="8">
        <f t="shared" si="43"/>
        <v>91</v>
      </c>
      <c r="H144" s="32">
        <f t="shared" si="35"/>
        <v>73.015873015873012</v>
      </c>
      <c r="I144" s="32">
        <f t="shared" si="35"/>
        <v>58.441558441558442</v>
      </c>
      <c r="J144" s="32">
        <f t="shared" si="35"/>
        <v>65</v>
      </c>
    </row>
    <row r="145" spans="1:10" ht="12" customHeight="1" x14ac:dyDescent="0.25">
      <c r="A145" s="10" t="s">
        <v>103</v>
      </c>
      <c r="B145" s="26">
        <v>8</v>
      </c>
      <c r="C145" s="26">
        <v>0</v>
      </c>
      <c r="D145" s="26">
        <f>+B145+C145</f>
        <v>8</v>
      </c>
      <c r="E145" s="26">
        <v>13</v>
      </c>
      <c r="F145" s="26">
        <v>1</v>
      </c>
      <c r="G145" s="26">
        <f>+E145+F145</f>
        <v>14</v>
      </c>
      <c r="H145" s="14">
        <f t="shared" si="35"/>
        <v>162.5</v>
      </c>
      <c r="I145" s="14" t="e">
        <f t="shared" si="35"/>
        <v>#DIV/0!</v>
      </c>
      <c r="J145" s="14">
        <f t="shared" si="35"/>
        <v>175</v>
      </c>
    </row>
    <row r="146" spans="1:10" ht="12" customHeight="1" x14ac:dyDescent="0.25">
      <c r="A146" s="10" t="s">
        <v>102</v>
      </c>
      <c r="B146" s="26">
        <v>5</v>
      </c>
      <c r="C146" s="26">
        <v>7</v>
      </c>
      <c r="D146" s="26">
        <f>+B146+C146</f>
        <v>12</v>
      </c>
      <c r="E146" s="26">
        <v>2</v>
      </c>
      <c r="F146" s="26">
        <v>3</v>
      </c>
      <c r="G146" s="26">
        <f>+E146+F146</f>
        <v>5</v>
      </c>
      <c r="H146" s="14">
        <f t="shared" si="35"/>
        <v>40</v>
      </c>
      <c r="I146" s="14">
        <f t="shared" si="35"/>
        <v>42.857142857142854</v>
      </c>
      <c r="J146" s="14">
        <f t="shared" si="35"/>
        <v>41.666666666666671</v>
      </c>
    </row>
    <row r="147" spans="1:10" ht="12" customHeight="1" x14ac:dyDescent="0.25">
      <c r="A147" s="10" t="s">
        <v>101</v>
      </c>
      <c r="B147" s="26">
        <v>18</v>
      </c>
      <c r="C147" s="26">
        <v>21</v>
      </c>
      <c r="D147" s="26">
        <f>+B147+C147</f>
        <v>39</v>
      </c>
      <c r="E147" s="26">
        <v>15</v>
      </c>
      <c r="F147" s="26">
        <v>14</v>
      </c>
      <c r="G147" s="26">
        <f>+E147+F147</f>
        <v>29</v>
      </c>
      <c r="H147" s="14">
        <f t="shared" si="35"/>
        <v>83.333333333333343</v>
      </c>
      <c r="I147" s="14">
        <f t="shared" si="35"/>
        <v>66.666666666666657</v>
      </c>
      <c r="J147" s="14">
        <f t="shared" si="35"/>
        <v>74.358974358974365</v>
      </c>
    </row>
    <row r="148" spans="1:10" ht="12" customHeight="1" x14ac:dyDescent="0.25">
      <c r="A148" s="10" t="s">
        <v>95</v>
      </c>
      <c r="B148" s="26">
        <v>16</v>
      </c>
      <c r="C148" s="26">
        <v>29</v>
      </c>
      <c r="D148" s="26">
        <f>+B148+C148</f>
        <v>45</v>
      </c>
      <c r="E148" s="26">
        <v>10</v>
      </c>
      <c r="F148" s="26">
        <v>13</v>
      </c>
      <c r="G148" s="26">
        <f>+E148+F148</f>
        <v>23</v>
      </c>
      <c r="H148" s="14">
        <f t="shared" si="35"/>
        <v>62.5</v>
      </c>
      <c r="I148" s="14">
        <f t="shared" si="35"/>
        <v>44.827586206896555</v>
      </c>
      <c r="J148" s="14">
        <f t="shared" si="35"/>
        <v>51.111111111111107</v>
      </c>
    </row>
    <row r="149" spans="1:10" ht="12" customHeight="1" x14ac:dyDescent="0.25">
      <c r="A149" s="10" t="s">
        <v>81</v>
      </c>
      <c r="B149" s="26">
        <v>16</v>
      </c>
      <c r="C149" s="26">
        <v>20</v>
      </c>
      <c r="D149" s="26">
        <f>+B149+C149</f>
        <v>36</v>
      </c>
      <c r="E149" s="26">
        <v>6</v>
      </c>
      <c r="F149" s="26">
        <v>14</v>
      </c>
      <c r="G149" s="26">
        <f>+E149+F149</f>
        <v>20</v>
      </c>
      <c r="H149" s="14">
        <f t="shared" si="35"/>
        <v>37.5</v>
      </c>
      <c r="I149" s="14">
        <f t="shared" si="35"/>
        <v>70</v>
      </c>
      <c r="J149" s="14">
        <f t="shared" si="35"/>
        <v>55.555555555555557</v>
      </c>
    </row>
    <row r="150" spans="1:10" ht="12" customHeight="1" x14ac:dyDescent="0.25">
      <c r="A150" s="22" t="s">
        <v>9</v>
      </c>
      <c r="B150" s="8">
        <f t="shared" ref="B150:G150" si="44">SUM(B151:B159)</f>
        <v>280</v>
      </c>
      <c r="C150" s="8">
        <f t="shared" si="44"/>
        <v>366</v>
      </c>
      <c r="D150" s="8">
        <f t="shared" si="44"/>
        <v>646</v>
      </c>
      <c r="E150" s="8">
        <f t="shared" si="44"/>
        <v>109</v>
      </c>
      <c r="F150" s="8">
        <f t="shared" si="44"/>
        <v>210</v>
      </c>
      <c r="G150" s="8">
        <f t="shared" si="44"/>
        <v>319</v>
      </c>
      <c r="H150" s="32">
        <f t="shared" si="35"/>
        <v>38.928571428571431</v>
      </c>
      <c r="I150" s="32">
        <f t="shared" si="35"/>
        <v>57.377049180327866</v>
      </c>
      <c r="J150" s="32">
        <f t="shared" si="35"/>
        <v>49.380804953560371</v>
      </c>
    </row>
    <row r="151" spans="1:10" ht="12" customHeight="1" x14ac:dyDescent="0.25">
      <c r="A151" s="10" t="s">
        <v>66</v>
      </c>
      <c r="B151" s="26">
        <v>32</v>
      </c>
      <c r="C151" s="26">
        <v>47</v>
      </c>
      <c r="D151" s="26">
        <f t="shared" ref="D151:D159" si="45">+B151+C151</f>
        <v>79</v>
      </c>
      <c r="E151" s="26">
        <v>10</v>
      </c>
      <c r="F151" s="26">
        <v>44</v>
      </c>
      <c r="G151" s="26">
        <f t="shared" ref="G151:G159" si="46">+E151+F151</f>
        <v>54</v>
      </c>
      <c r="H151" s="14">
        <f t="shared" si="35"/>
        <v>31.25</v>
      </c>
      <c r="I151" s="14">
        <f t="shared" si="35"/>
        <v>93.61702127659575</v>
      </c>
      <c r="J151" s="14">
        <f t="shared" si="35"/>
        <v>68.35443037974683</v>
      </c>
    </row>
    <row r="152" spans="1:10" ht="12" customHeight="1" x14ac:dyDescent="0.25">
      <c r="A152" s="10" t="s">
        <v>93</v>
      </c>
      <c r="B152" s="26">
        <v>20</v>
      </c>
      <c r="C152" s="26">
        <v>18</v>
      </c>
      <c r="D152" s="26">
        <f t="shared" si="45"/>
        <v>38</v>
      </c>
      <c r="E152" s="26">
        <v>9</v>
      </c>
      <c r="F152" s="26">
        <v>9</v>
      </c>
      <c r="G152" s="26">
        <f t="shared" si="46"/>
        <v>18</v>
      </c>
      <c r="H152" s="14">
        <f t="shared" si="35"/>
        <v>45</v>
      </c>
      <c r="I152" s="14">
        <f t="shared" si="35"/>
        <v>50</v>
      </c>
      <c r="J152" s="14">
        <f t="shared" si="35"/>
        <v>47.368421052631575</v>
      </c>
    </row>
    <row r="153" spans="1:10" ht="12" customHeight="1" x14ac:dyDescent="0.25">
      <c r="A153" s="10" t="s">
        <v>92</v>
      </c>
      <c r="B153" s="26">
        <v>28</v>
      </c>
      <c r="C153" s="26">
        <v>43</v>
      </c>
      <c r="D153" s="26">
        <f t="shared" si="45"/>
        <v>71</v>
      </c>
      <c r="E153" s="26">
        <v>17</v>
      </c>
      <c r="F153" s="26">
        <v>20</v>
      </c>
      <c r="G153" s="26">
        <f t="shared" si="46"/>
        <v>37</v>
      </c>
      <c r="H153" s="14">
        <f t="shared" si="35"/>
        <v>60.714285714285708</v>
      </c>
      <c r="I153" s="14">
        <f t="shared" si="35"/>
        <v>46.511627906976742</v>
      </c>
      <c r="J153" s="14">
        <f t="shared" si="35"/>
        <v>52.112676056338024</v>
      </c>
    </row>
    <row r="154" spans="1:10" ht="12" customHeight="1" x14ac:dyDescent="0.25">
      <c r="A154" s="10" t="s">
        <v>83</v>
      </c>
      <c r="B154" s="26">
        <v>61</v>
      </c>
      <c r="C154" s="26">
        <v>87</v>
      </c>
      <c r="D154" s="26">
        <f t="shared" si="45"/>
        <v>148</v>
      </c>
      <c r="E154" s="26">
        <v>32</v>
      </c>
      <c r="F154" s="26">
        <v>57</v>
      </c>
      <c r="G154" s="26">
        <f t="shared" si="46"/>
        <v>89</v>
      </c>
      <c r="H154" s="14">
        <f t="shared" si="35"/>
        <v>52.459016393442624</v>
      </c>
      <c r="I154" s="14">
        <f t="shared" si="35"/>
        <v>65.517241379310349</v>
      </c>
      <c r="J154" s="14">
        <f t="shared" si="35"/>
        <v>60.13513513513513</v>
      </c>
    </row>
    <row r="155" spans="1:10" ht="12" customHeight="1" x14ac:dyDescent="0.25">
      <c r="A155" s="10" t="s">
        <v>99</v>
      </c>
      <c r="B155" s="26">
        <v>10</v>
      </c>
      <c r="C155" s="26">
        <v>9</v>
      </c>
      <c r="D155" s="26">
        <f t="shared" si="45"/>
        <v>19</v>
      </c>
      <c r="E155" s="26">
        <v>8</v>
      </c>
      <c r="F155" s="26">
        <v>3</v>
      </c>
      <c r="G155" s="26">
        <f t="shared" si="46"/>
        <v>11</v>
      </c>
      <c r="H155" s="14">
        <f t="shared" si="35"/>
        <v>80</v>
      </c>
      <c r="I155" s="14">
        <f t="shared" si="35"/>
        <v>33.333333333333329</v>
      </c>
      <c r="J155" s="14">
        <f t="shared" si="35"/>
        <v>57.894736842105267</v>
      </c>
    </row>
    <row r="156" spans="1:10" ht="12" customHeight="1" x14ac:dyDescent="0.25">
      <c r="A156" s="10" t="s">
        <v>94</v>
      </c>
      <c r="B156" s="26">
        <v>32</v>
      </c>
      <c r="C156" s="26">
        <v>16</v>
      </c>
      <c r="D156" s="26">
        <f t="shared" si="45"/>
        <v>48</v>
      </c>
      <c r="E156" s="26">
        <v>13</v>
      </c>
      <c r="F156" s="26">
        <v>8</v>
      </c>
      <c r="G156" s="26">
        <f t="shared" si="46"/>
        <v>21</v>
      </c>
      <c r="H156" s="14">
        <f t="shared" si="35"/>
        <v>40.625</v>
      </c>
      <c r="I156" s="14">
        <f t="shared" si="35"/>
        <v>50</v>
      </c>
      <c r="J156" s="14">
        <f t="shared" si="35"/>
        <v>43.75</v>
      </c>
    </row>
    <row r="157" spans="1:10" ht="12" customHeight="1" x14ac:dyDescent="0.25">
      <c r="A157" s="10" t="s">
        <v>89</v>
      </c>
      <c r="B157" s="26">
        <v>62</v>
      </c>
      <c r="C157" s="26">
        <v>24</v>
      </c>
      <c r="D157" s="26">
        <f t="shared" si="45"/>
        <v>86</v>
      </c>
      <c r="E157" s="26">
        <v>7</v>
      </c>
      <c r="F157" s="26">
        <v>4</v>
      </c>
      <c r="G157" s="26">
        <f t="shared" si="46"/>
        <v>11</v>
      </c>
      <c r="H157" s="14">
        <f t="shared" si="35"/>
        <v>11.29032258064516</v>
      </c>
      <c r="I157" s="14">
        <f t="shared" si="35"/>
        <v>16.666666666666664</v>
      </c>
      <c r="J157" s="14">
        <f t="shared" si="35"/>
        <v>12.790697674418606</v>
      </c>
    </row>
    <row r="158" spans="1:10" ht="12" customHeight="1" x14ac:dyDescent="0.25">
      <c r="A158" s="10" t="s">
        <v>72</v>
      </c>
      <c r="B158" s="26">
        <v>13</v>
      </c>
      <c r="C158" s="26">
        <v>50</v>
      </c>
      <c r="D158" s="26">
        <f t="shared" si="45"/>
        <v>63</v>
      </c>
      <c r="E158" s="26">
        <v>2</v>
      </c>
      <c r="F158" s="26">
        <v>14</v>
      </c>
      <c r="G158" s="26">
        <f t="shared" si="46"/>
        <v>16</v>
      </c>
      <c r="H158" s="14">
        <f t="shared" si="35"/>
        <v>15.384615384615385</v>
      </c>
      <c r="I158" s="14">
        <f t="shared" si="35"/>
        <v>28.000000000000004</v>
      </c>
      <c r="J158" s="14">
        <f t="shared" si="35"/>
        <v>25.396825396825395</v>
      </c>
    </row>
    <row r="159" spans="1:10" ht="12" customHeight="1" x14ac:dyDescent="0.25">
      <c r="A159" s="10" t="s">
        <v>81</v>
      </c>
      <c r="B159" s="26">
        <v>22</v>
      </c>
      <c r="C159" s="26">
        <v>72</v>
      </c>
      <c r="D159" s="26">
        <f t="shared" si="45"/>
        <v>94</v>
      </c>
      <c r="E159" s="26">
        <v>11</v>
      </c>
      <c r="F159" s="26">
        <v>51</v>
      </c>
      <c r="G159" s="26">
        <f t="shared" si="46"/>
        <v>62</v>
      </c>
      <c r="H159" s="14">
        <f t="shared" si="35"/>
        <v>50</v>
      </c>
      <c r="I159" s="14">
        <f t="shared" si="35"/>
        <v>70.833333333333343</v>
      </c>
      <c r="J159" s="14">
        <f t="shared" si="35"/>
        <v>65.957446808510639</v>
      </c>
    </row>
    <row r="160" spans="1:10" ht="12" customHeight="1" x14ac:dyDescent="0.25">
      <c r="A160" s="22" t="s">
        <v>7</v>
      </c>
      <c r="B160" s="8">
        <f t="shared" ref="B160:G160" si="47">SUM(B161:B167)</f>
        <v>181</v>
      </c>
      <c r="C160" s="8">
        <f t="shared" si="47"/>
        <v>297</v>
      </c>
      <c r="D160" s="8">
        <f t="shared" si="47"/>
        <v>478</v>
      </c>
      <c r="E160" s="8">
        <f t="shared" si="47"/>
        <v>100</v>
      </c>
      <c r="F160" s="8">
        <f t="shared" si="47"/>
        <v>209</v>
      </c>
      <c r="G160" s="8">
        <f t="shared" si="47"/>
        <v>309</v>
      </c>
      <c r="H160" s="32">
        <f t="shared" ref="H160:J211" si="48">E160/B160*100</f>
        <v>55.248618784530393</v>
      </c>
      <c r="I160" s="32">
        <f t="shared" si="48"/>
        <v>70.370370370370367</v>
      </c>
      <c r="J160" s="32">
        <f t="shared" si="48"/>
        <v>64.644351464435147</v>
      </c>
    </row>
    <row r="161" spans="1:10" ht="12" customHeight="1" x14ac:dyDescent="0.25">
      <c r="A161" s="10" t="s">
        <v>92</v>
      </c>
      <c r="B161" s="26">
        <v>14</v>
      </c>
      <c r="C161" s="26">
        <v>19</v>
      </c>
      <c r="D161" s="26">
        <f t="shared" ref="D161:D167" si="49">+B161+C161</f>
        <v>33</v>
      </c>
      <c r="E161" s="26">
        <v>7</v>
      </c>
      <c r="F161" s="26">
        <v>19</v>
      </c>
      <c r="G161" s="26">
        <f t="shared" ref="G161:G167" si="50">+E161+F161</f>
        <v>26</v>
      </c>
      <c r="H161" s="14">
        <f t="shared" si="48"/>
        <v>50</v>
      </c>
      <c r="I161" s="14">
        <f t="shared" si="48"/>
        <v>100</v>
      </c>
      <c r="J161" s="14">
        <f t="shared" si="48"/>
        <v>78.787878787878782</v>
      </c>
    </row>
    <row r="162" spans="1:10" ht="12" customHeight="1" x14ac:dyDescent="0.25">
      <c r="A162" s="10" t="s">
        <v>83</v>
      </c>
      <c r="B162" s="26">
        <v>51</v>
      </c>
      <c r="C162" s="26">
        <v>83</v>
      </c>
      <c r="D162" s="26">
        <f t="shared" si="49"/>
        <v>134</v>
      </c>
      <c r="E162" s="26">
        <v>38</v>
      </c>
      <c r="F162" s="26">
        <v>55</v>
      </c>
      <c r="G162" s="26">
        <f t="shared" si="50"/>
        <v>93</v>
      </c>
      <c r="H162" s="14">
        <f t="shared" si="48"/>
        <v>74.509803921568633</v>
      </c>
      <c r="I162" s="14">
        <f t="shared" si="48"/>
        <v>66.265060240963862</v>
      </c>
      <c r="J162" s="14">
        <f t="shared" si="48"/>
        <v>69.402985074626869</v>
      </c>
    </row>
    <row r="163" spans="1:10" ht="12" customHeight="1" x14ac:dyDescent="0.25">
      <c r="A163" s="10" t="s">
        <v>91</v>
      </c>
      <c r="B163" s="26">
        <v>14</v>
      </c>
      <c r="C163" s="26">
        <v>11</v>
      </c>
      <c r="D163" s="26">
        <f t="shared" si="49"/>
        <v>25</v>
      </c>
      <c r="E163" s="26">
        <v>6</v>
      </c>
      <c r="F163" s="26">
        <v>2</v>
      </c>
      <c r="G163" s="26">
        <f t="shared" si="50"/>
        <v>8</v>
      </c>
      <c r="H163" s="14">
        <f t="shared" si="48"/>
        <v>42.857142857142854</v>
      </c>
      <c r="I163" s="14">
        <f t="shared" si="48"/>
        <v>18.181818181818183</v>
      </c>
      <c r="J163" s="14">
        <f t="shared" si="48"/>
        <v>32</v>
      </c>
    </row>
    <row r="164" spans="1:10" ht="12" customHeight="1" x14ac:dyDescent="0.25">
      <c r="A164" s="10" t="s">
        <v>90</v>
      </c>
      <c r="B164" s="26">
        <v>47</v>
      </c>
      <c r="C164" s="26">
        <v>139</v>
      </c>
      <c r="D164" s="26">
        <f t="shared" si="49"/>
        <v>186</v>
      </c>
      <c r="E164" s="26">
        <v>18</v>
      </c>
      <c r="F164" s="26">
        <v>88</v>
      </c>
      <c r="G164" s="26">
        <f t="shared" si="50"/>
        <v>106</v>
      </c>
      <c r="H164" s="14">
        <f t="shared" si="48"/>
        <v>38.297872340425535</v>
      </c>
      <c r="I164" s="14">
        <f t="shared" si="48"/>
        <v>63.309352517985609</v>
      </c>
      <c r="J164" s="14">
        <f t="shared" si="48"/>
        <v>56.98924731182796</v>
      </c>
    </row>
    <row r="165" spans="1:10" ht="12" customHeight="1" x14ac:dyDescent="0.25">
      <c r="A165" s="10" t="s">
        <v>100</v>
      </c>
      <c r="B165" s="26">
        <v>3</v>
      </c>
      <c r="C165" s="26">
        <v>21</v>
      </c>
      <c r="D165" s="26">
        <f t="shared" si="49"/>
        <v>24</v>
      </c>
      <c r="E165" s="26">
        <v>5</v>
      </c>
      <c r="F165" s="26">
        <v>35</v>
      </c>
      <c r="G165" s="26">
        <f t="shared" si="50"/>
        <v>40</v>
      </c>
      <c r="H165" s="14">
        <f t="shared" si="48"/>
        <v>166.66666666666669</v>
      </c>
      <c r="I165" s="14">
        <f t="shared" si="48"/>
        <v>166.66666666666669</v>
      </c>
      <c r="J165" s="14">
        <f t="shared" si="48"/>
        <v>166.66666666666669</v>
      </c>
    </row>
    <row r="166" spans="1:10" ht="12" customHeight="1" x14ac:dyDescent="0.25">
      <c r="A166" s="10" t="s">
        <v>94</v>
      </c>
      <c r="B166" s="26">
        <v>16</v>
      </c>
      <c r="C166" s="26">
        <v>16</v>
      </c>
      <c r="D166" s="26">
        <f t="shared" si="49"/>
        <v>32</v>
      </c>
      <c r="E166" s="26">
        <v>10</v>
      </c>
      <c r="F166" s="26">
        <v>6</v>
      </c>
      <c r="G166" s="26">
        <f t="shared" si="50"/>
        <v>16</v>
      </c>
      <c r="H166" s="14">
        <f t="shared" si="48"/>
        <v>62.5</v>
      </c>
      <c r="I166" s="14">
        <f t="shared" si="48"/>
        <v>37.5</v>
      </c>
      <c r="J166" s="14">
        <f t="shared" si="48"/>
        <v>50</v>
      </c>
    </row>
    <row r="167" spans="1:10" ht="12" customHeight="1" x14ac:dyDescent="0.25">
      <c r="A167" s="10" t="s">
        <v>89</v>
      </c>
      <c r="B167" s="26">
        <v>36</v>
      </c>
      <c r="C167" s="26">
        <v>8</v>
      </c>
      <c r="D167" s="26">
        <f t="shared" si="49"/>
        <v>44</v>
      </c>
      <c r="E167" s="26">
        <v>16</v>
      </c>
      <c r="F167" s="26">
        <v>4</v>
      </c>
      <c r="G167" s="26">
        <f t="shared" si="50"/>
        <v>20</v>
      </c>
      <c r="H167" s="14">
        <f t="shared" si="48"/>
        <v>44.444444444444443</v>
      </c>
      <c r="I167" s="14">
        <f t="shared" si="48"/>
        <v>50</v>
      </c>
      <c r="J167" s="14">
        <f t="shared" si="48"/>
        <v>45.454545454545453</v>
      </c>
    </row>
    <row r="168" spans="1:10" ht="12" customHeight="1" x14ac:dyDescent="0.25">
      <c r="A168" s="22" t="s">
        <v>8</v>
      </c>
      <c r="B168" s="8">
        <f t="shared" ref="B168:G168" si="51">SUM(B169:B179)</f>
        <v>244</v>
      </c>
      <c r="C168" s="8">
        <f t="shared" si="51"/>
        <v>299</v>
      </c>
      <c r="D168" s="8">
        <f t="shared" si="51"/>
        <v>543</v>
      </c>
      <c r="E168" s="8">
        <f t="shared" si="51"/>
        <v>133</v>
      </c>
      <c r="F168" s="8">
        <f t="shared" si="51"/>
        <v>114</v>
      </c>
      <c r="G168" s="8">
        <f t="shared" si="51"/>
        <v>247</v>
      </c>
      <c r="H168" s="32">
        <f t="shared" si="48"/>
        <v>54.508196721311478</v>
      </c>
      <c r="I168" s="32">
        <f t="shared" si="48"/>
        <v>38.127090301003349</v>
      </c>
      <c r="J168" s="32">
        <f t="shared" si="48"/>
        <v>45.488029465930019</v>
      </c>
    </row>
    <row r="169" spans="1:10" ht="12" customHeight="1" x14ac:dyDescent="0.25">
      <c r="A169" s="10" t="s">
        <v>74</v>
      </c>
      <c r="B169" s="26">
        <v>10</v>
      </c>
      <c r="C169" s="26">
        <v>17</v>
      </c>
      <c r="D169" s="26">
        <f t="shared" ref="D169:D179" si="52">+B169+C169</f>
        <v>27</v>
      </c>
      <c r="E169" s="26">
        <v>6</v>
      </c>
      <c r="F169" s="26">
        <v>3</v>
      </c>
      <c r="G169" s="26">
        <f t="shared" ref="G169:G179" si="53">+E169+F169</f>
        <v>9</v>
      </c>
      <c r="H169" s="14">
        <f t="shared" si="48"/>
        <v>60</v>
      </c>
      <c r="I169" s="14">
        <f t="shared" si="48"/>
        <v>17.647058823529413</v>
      </c>
      <c r="J169" s="14">
        <f t="shared" si="48"/>
        <v>33.333333333333329</v>
      </c>
    </row>
    <row r="170" spans="1:10" ht="12" customHeight="1" x14ac:dyDescent="0.25">
      <c r="A170" s="10" t="s">
        <v>66</v>
      </c>
      <c r="B170" s="26">
        <v>37</v>
      </c>
      <c r="C170" s="26">
        <v>51</v>
      </c>
      <c r="D170" s="26">
        <f t="shared" si="52"/>
        <v>88</v>
      </c>
      <c r="E170" s="26">
        <v>11</v>
      </c>
      <c r="F170" s="26">
        <v>17</v>
      </c>
      <c r="G170" s="26">
        <f t="shared" si="53"/>
        <v>28</v>
      </c>
      <c r="H170" s="14">
        <f t="shared" si="48"/>
        <v>29.72972972972973</v>
      </c>
      <c r="I170" s="14">
        <f t="shared" si="48"/>
        <v>33.333333333333329</v>
      </c>
      <c r="J170" s="14">
        <f t="shared" si="48"/>
        <v>31.818181818181817</v>
      </c>
    </row>
    <row r="171" spans="1:10" ht="12" customHeight="1" x14ac:dyDescent="0.25">
      <c r="A171" s="10" t="s">
        <v>92</v>
      </c>
      <c r="B171" s="26">
        <v>17</v>
      </c>
      <c r="C171" s="26">
        <v>27</v>
      </c>
      <c r="D171" s="26">
        <f t="shared" si="52"/>
        <v>44</v>
      </c>
      <c r="E171" s="26">
        <v>15</v>
      </c>
      <c r="F171" s="26">
        <v>20</v>
      </c>
      <c r="G171" s="26">
        <f t="shared" si="53"/>
        <v>35</v>
      </c>
      <c r="H171" s="14">
        <f t="shared" si="48"/>
        <v>88.235294117647058</v>
      </c>
      <c r="I171" s="14">
        <f t="shared" si="48"/>
        <v>74.074074074074076</v>
      </c>
      <c r="J171" s="14">
        <f t="shared" si="48"/>
        <v>79.545454545454547</v>
      </c>
    </row>
    <row r="172" spans="1:10" ht="12" customHeight="1" x14ac:dyDescent="0.25">
      <c r="A172" s="10" t="s">
        <v>83</v>
      </c>
      <c r="B172" s="26">
        <v>47</v>
      </c>
      <c r="C172" s="26">
        <v>82</v>
      </c>
      <c r="D172" s="26">
        <f t="shared" si="52"/>
        <v>129</v>
      </c>
      <c r="E172" s="26">
        <v>29</v>
      </c>
      <c r="F172" s="26">
        <v>42</v>
      </c>
      <c r="G172" s="26">
        <f t="shared" si="53"/>
        <v>71</v>
      </c>
      <c r="H172" s="14">
        <f t="shared" si="48"/>
        <v>61.702127659574465</v>
      </c>
      <c r="I172" s="14">
        <f t="shared" si="48"/>
        <v>51.219512195121951</v>
      </c>
      <c r="J172" s="14">
        <f t="shared" si="48"/>
        <v>55.038759689922479</v>
      </c>
    </row>
    <row r="173" spans="1:10" ht="12" customHeight="1" x14ac:dyDescent="0.25">
      <c r="A173" s="10" t="s">
        <v>99</v>
      </c>
      <c r="B173" s="26">
        <v>4</v>
      </c>
      <c r="C173" s="26">
        <v>16</v>
      </c>
      <c r="D173" s="26">
        <f t="shared" si="52"/>
        <v>20</v>
      </c>
      <c r="E173" s="26">
        <v>5</v>
      </c>
      <c r="F173" s="26">
        <v>3</v>
      </c>
      <c r="G173" s="26">
        <f t="shared" si="53"/>
        <v>8</v>
      </c>
      <c r="H173" s="14">
        <f t="shared" si="48"/>
        <v>125</v>
      </c>
      <c r="I173" s="14">
        <f t="shared" si="48"/>
        <v>18.75</v>
      </c>
      <c r="J173" s="14">
        <f t="shared" si="48"/>
        <v>40</v>
      </c>
    </row>
    <row r="174" spans="1:10" ht="12" customHeight="1" x14ac:dyDescent="0.25">
      <c r="A174" s="10" t="s">
        <v>94</v>
      </c>
      <c r="B174" s="26">
        <v>15</v>
      </c>
      <c r="C174" s="26">
        <v>19</v>
      </c>
      <c r="D174" s="26">
        <f t="shared" si="52"/>
        <v>34</v>
      </c>
      <c r="E174" s="26">
        <v>12</v>
      </c>
      <c r="F174" s="26">
        <v>5</v>
      </c>
      <c r="G174" s="26">
        <f t="shared" si="53"/>
        <v>17</v>
      </c>
      <c r="H174" s="14">
        <f t="shared" si="48"/>
        <v>80</v>
      </c>
      <c r="I174" s="14">
        <f t="shared" si="48"/>
        <v>26.315789473684209</v>
      </c>
      <c r="J174" s="14">
        <f t="shared" si="48"/>
        <v>50</v>
      </c>
    </row>
    <row r="175" spans="1:10" ht="12" customHeight="1" x14ac:dyDescent="0.25">
      <c r="A175" s="10" t="s">
        <v>98</v>
      </c>
      <c r="B175" s="26">
        <v>4</v>
      </c>
      <c r="C175" s="26">
        <v>0</v>
      </c>
      <c r="D175" s="26">
        <f t="shared" si="52"/>
        <v>4</v>
      </c>
      <c r="E175" s="26">
        <v>2</v>
      </c>
      <c r="F175" s="26">
        <v>1</v>
      </c>
      <c r="G175" s="26">
        <f t="shared" si="53"/>
        <v>3</v>
      </c>
      <c r="H175" s="14">
        <f t="shared" si="48"/>
        <v>50</v>
      </c>
      <c r="I175" s="14" t="e">
        <f t="shared" si="48"/>
        <v>#DIV/0!</v>
      </c>
      <c r="J175" s="14">
        <f t="shared" si="48"/>
        <v>75</v>
      </c>
    </row>
    <row r="176" spans="1:10" ht="12" customHeight="1" x14ac:dyDescent="0.25">
      <c r="A176" s="10" t="s">
        <v>89</v>
      </c>
      <c r="B176" s="26">
        <v>18</v>
      </c>
      <c r="C176" s="26">
        <v>13</v>
      </c>
      <c r="D176" s="26">
        <f t="shared" si="52"/>
        <v>31</v>
      </c>
      <c r="E176" s="26">
        <v>11</v>
      </c>
      <c r="F176" s="26">
        <v>2</v>
      </c>
      <c r="G176" s="26">
        <f t="shared" si="53"/>
        <v>13</v>
      </c>
      <c r="H176" s="14">
        <f t="shared" si="48"/>
        <v>61.111111111111114</v>
      </c>
      <c r="I176" s="14">
        <f t="shared" si="48"/>
        <v>15.384615384615385</v>
      </c>
      <c r="J176" s="14">
        <f t="shared" si="48"/>
        <v>41.935483870967744</v>
      </c>
    </row>
    <row r="177" spans="1:10" ht="12" customHeight="1" x14ac:dyDescent="0.25">
      <c r="A177" s="28" t="s">
        <v>97</v>
      </c>
      <c r="B177" s="29">
        <v>38</v>
      </c>
      <c r="C177" s="29">
        <v>21</v>
      </c>
      <c r="D177" s="26">
        <f t="shared" si="52"/>
        <v>59</v>
      </c>
      <c r="E177" s="29">
        <v>18</v>
      </c>
      <c r="F177" s="29">
        <v>6</v>
      </c>
      <c r="G177" s="26">
        <f t="shared" si="53"/>
        <v>24</v>
      </c>
      <c r="H177" s="14">
        <f t="shared" si="48"/>
        <v>47.368421052631575</v>
      </c>
      <c r="I177" s="14">
        <f t="shared" si="48"/>
        <v>28.571428571428569</v>
      </c>
      <c r="J177" s="14">
        <f t="shared" si="48"/>
        <v>40.677966101694921</v>
      </c>
    </row>
    <row r="178" spans="1:10" ht="12" customHeight="1" x14ac:dyDescent="0.25">
      <c r="A178" s="10" t="s">
        <v>96</v>
      </c>
      <c r="B178" s="26">
        <v>36</v>
      </c>
      <c r="C178" s="26">
        <v>18</v>
      </c>
      <c r="D178" s="26">
        <f t="shared" si="52"/>
        <v>54</v>
      </c>
      <c r="E178" s="26">
        <v>16</v>
      </c>
      <c r="F178" s="26">
        <v>4</v>
      </c>
      <c r="G178" s="26">
        <f t="shared" si="53"/>
        <v>20</v>
      </c>
      <c r="H178" s="14">
        <f t="shared" si="48"/>
        <v>44.444444444444443</v>
      </c>
      <c r="I178" s="14">
        <f t="shared" si="48"/>
        <v>22.222222222222221</v>
      </c>
      <c r="J178" s="14">
        <f t="shared" si="48"/>
        <v>37.037037037037038</v>
      </c>
    </row>
    <row r="179" spans="1:10" ht="12" customHeight="1" x14ac:dyDescent="0.25">
      <c r="A179" s="10" t="s">
        <v>95</v>
      </c>
      <c r="B179" s="26">
        <v>18</v>
      </c>
      <c r="C179" s="26">
        <v>35</v>
      </c>
      <c r="D179" s="26">
        <f t="shared" si="52"/>
        <v>53</v>
      </c>
      <c r="E179" s="26">
        <v>8</v>
      </c>
      <c r="F179" s="26">
        <v>11</v>
      </c>
      <c r="G179" s="26">
        <f t="shared" si="53"/>
        <v>19</v>
      </c>
      <c r="H179" s="14">
        <f t="shared" si="48"/>
        <v>44.444444444444443</v>
      </c>
      <c r="I179" s="14">
        <f t="shared" si="48"/>
        <v>31.428571428571427</v>
      </c>
      <c r="J179" s="14">
        <f t="shared" si="48"/>
        <v>35.849056603773583</v>
      </c>
    </row>
    <row r="180" spans="1:10" ht="12" customHeight="1" x14ac:dyDescent="0.25">
      <c r="A180" s="22" t="s">
        <v>41</v>
      </c>
      <c r="B180" s="8">
        <f t="shared" ref="B180:G180" si="54">SUM(B181:B186)</f>
        <v>71</v>
      </c>
      <c r="C180" s="8">
        <f t="shared" si="54"/>
        <v>119</v>
      </c>
      <c r="D180" s="8">
        <f t="shared" si="54"/>
        <v>190</v>
      </c>
      <c r="E180" s="8">
        <f t="shared" si="54"/>
        <v>31</v>
      </c>
      <c r="F180" s="8">
        <f t="shared" si="54"/>
        <v>56</v>
      </c>
      <c r="G180" s="8">
        <f t="shared" si="54"/>
        <v>87</v>
      </c>
      <c r="H180" s="32">
        <f t="shared" si="48"/>
        <v>43.661971830985912</v>
      </c>
      <c r="I180" s="32">
        <f t="shared" si="48"/>
        <v>47.058823529411761</v>
      </c>
      <c r="J180" s="32">
        <f t="shared" si="48"/>
        <v>45.789473684210527</v>
      </c>
    </row>
    <row r="181" spans="1:10" ht="12" customHeight="1" x14ac:dyDescent="0.25">
      <c r="A181" s="10" t="s">
        <v>92</v>
      </c>
      <c r="B181" s="26">
        <v>9</v>
      </c>
      <c r="C181" s="26">
        <v>18</v>
      </c>
      <c r="D181" s="26">
        <f t="shared" ref="D181:D186" si="55">+B181+C181</f>
        <v>27</v>
      </c>
      <c r="E181" s="26">
        <v>6</v>
      </c>
      <c r="F181" s="26">
        <v>10</v>
      </c>
      <c r="G181" s="26">
        <f t="shared" ref="G181:G186" si="56">+E181+F181</f>
        <v>16</v>
      </c>
      <c r="H181" s="14">
        <f t="shared" si="48"/>
        <v>66.666666666666657</v>
      </c>
      <c r="I181" s="14">
        <f t="shared" si="48"/>
        <v>55.555555555555557</v>
      </c>
      <c r="J181" s="14">
        <f t="shared" si="48"/>
        <v>59.259259259259252</v>
      </c>
    </row>
    <row r="182" spans="1:10" ht="12" customHeight="1" x14ac:dyDescent="0.25">
      <c r="A182" s="10" t="s">
        <v>83</v>
      </c>
      <c r="B182" s="26">
        <v>31</v>
      </c>
      <c r="C182" s="26">
        <v>33</v>
      </c>
      <c r="D182" s="26">
        <f t="shared" si="55"/>
        <v>64</v>
      </c>
      <c r="E182" s="26">
        <v>9</v>
      </c>
      <c r="F182" s="26">
        <v>22</v>
      </c>
      <c r="G182" s="26">
        <f t="shared" si="56"/>
        <v>31</v>
      </c>
      <c r="H182" s="14">
        <f t="shared" si="48"/>
        <v>29.032258064516132</v>
      </c>
      <c r="I182" s="14">
        <f t="shared" si="48"/>
        <v>66.666666666666657</v>
      </c>
      <c r="J182" s="14">
        <f t="shared" si="48"/>
        <v>48.4375</v>
      </c>
    </row>
    <row r="183" spans="1:10" ht="12" customHeight="1" x14ac:dyDescent="0.25">
      <c r="A183" s="10" t="s">
        <v>94</v>
      </c>
      <c r="B183" s="26">
        <v>13</v>
      </c>
      <c r="C183" s="26">
        <v>5</v>
      </c>
      <c r="D183" s="26">
        <f t="shared" si="55"/>
        <v>18</v>
      </c>
      <c r="E183" s="26">
        <v>6</v>
      </c>
      <c r="F183" s="26">
        <v>5</v>
      </c>
      <c r="G183" s="26">
        <f t="shared" si="56"/>
        <v>11</v>
      </c>
      <c r="H183" s="14">
        <f t="shared" si="48"/>
        <v>46.153846153846153</v>
      </c>
      <c r="I183" s="14">
        <f t="shared" si="48"/>
        <v>100</v>
      </c>
      <c r="J183" s="14">
        <f t="shared" si="48"/>
        <v>61.111111111111114</v>
      </c>
    </row>
    <row r="184" spans="1:10" ht="12" customHeight="1" x14ac:dyDescent="0.25">
      <c r="A184" s="10" t="s">
        <v>89</v>
      </c>
      <c r="B184" s="26">
        <v>6</v>
      </c>
      <c r="C184" s="26">
        <v>8</v>
      </c>
      <c r="D184" s="26">
        <f t="shared" si="55"/>
        <v>14</v>
      </c>
      <c r="E184" s="26">
        <v>6</v>
      </c>
      <c r="F184" s="26">
        <v>4</v>
      </c>
      <c r="G184" s="26">
        <f t="shared" si="56"/>
        <v>10</v>
      </c>
      <c r="H184" s="14">
        <f t="shared" si="48"/>
        <v>100</v>
      </c>
      <c r="I184" s="14">
        <f t="shared" si="48"/>
        <v>50</v>
      </c>
      <c r="J184" s="14">
        <f t="shared" si="48"/>
        <v>71.428571428571431</v>
      </c>
    </row>
    <row r="185" spans="1:10" ht="12" customHeight="1" x14ac:dyDescent="0.25">
      <c r="A185" s="10" t="s">
        <v>65</v>
      </c>
      <c r="B185" s="26">
        <v>4</v>
      </c>
      <c r="C185" s="26">
        <v>33</v>
      </c>
      <c r="D185" s="26">
        <f t="shared" si="55"/>
        <v>37</v>
      </c>
      <c r="E185" s="26">
        <v>3</v>
      </c>
      <c r="F185" s="26">
        <v>12</v>
      </c>
      <c r="G185" s="26">
        <f t="shared" si="56"/>
        <v>15</v>
      </c>
      <c r="H185" s="14">
        <f t="shared" si="48"/>
        <v>75</v>
      </c>
      <c r="I185" s="14">
        <f t="shared" si="48"/>
        <v>36.363636363636367</v>
      </c>
      <c r="J185" s="14">
        <f t="shared" si="48"/>
        <v>40.54054054054054</v>
      </c>
    </row>
    <row r="186" spans="1:10" ht="12" customHeight="1" x14ac:dyDescent="0.25">
      <c r="A186" s="10" t="s">
        <v>81</v>
      </c>
      <c r="B186" s="26">
        <v>8</v>
      </c>
      <c r="C186" s="26">
        <v>22</v>
      </c>
      <c r="D186" s="26">
        <f t="shared" si="55"/>
        <v>30</v>
      </c>
      <c r="E186" s="26">
        <v>1</v>
      </c>
      <c r="F186" s="26">
        <v>3</v>
      </c>
      <c r="G186" s="26">
        <f t="shared" si="56"/>
        <v>4</v>
      </c>
      <c r="H186" s="14">
        <f t="shared" si="48"/>
        <v>12.5</v>
      </c>
      <c r="I186" s="14">
        <f t="shared" si="48"/>
        <v>13.636363636363635</v>
      </c>
      <c r="J186" s="14">
        <f t="shared" si="48"/>
        <v>13.333333333333334</v>
      </c>
    </row>
    <row r="187" spans="1:10" ht="12" customHeight="1" x14ac:dyDescent="0.25">
      <c r="A187" s="22" t="s">
        <v>6</v>
      </c>
      <c r="B187" s="8">
        <f t="shared" ref="B187:G187" si="57">SUM(B188:B198)</f>
        <v>143</v>
      </c>
      <c r="C187" s="8">
        <f t="shared" si="57"/>
        <v>264</v>
      </c>
      <c r="D187" s="8">
        <f t="shared" si="57"/>
        <v>407</v>
      </c>
      <c r="E187" s="8">
        <f t="shared" si="57"/>
        <v>77</v>
      </c>
      <c r="F187" s="8">
        <f t="shared" si="57"/>
        <v>177</v>
      </c>
      <c r="G187" s="8">
        <f t="shared" si="57"/>
        <v>254</v>
      </c>
      <c r="H187" s="32">
        <f t="shared" si="48"/>
        <v>53.846153846153847</v>
      </c>
      <c r="I187" s="32">
        <f t="shared" si="48"/>
        <v>67.045454545454547</v>
      </c>
      <c r="J187" s="32">
        <f t="shared" si="48"/>
        <v>62.40786240786241</v>
      </c>
    </row>
    <row r="188" spans="1:10" ht="12" customHeight="1" x14ac:dyDescent="0.25">
      <c r="A188" s="10" t="s">
        <v>141</v>
      </c>
      <c r="B188" s="26">
        <v>0</v>
      </c>
      <c r="C188" s="26">
        <v>0</v>
      </c>
      <c r="D188" s="26">
        <f t="shared" ref="D188:D198" si="58">+B188+C188</f>
        <v>0</v>
      </c>
      <c r="E188" s="26">
        <v>5</v>
      </c>
      <c r="F188" s="26">
        <v>0</v>
      </c>
      <c r="G188" s="26">
        <f t="shared" ref="G188:G198" si="59">+E188+F188</f>
        <v>5</v>
      </c>
      <c r="H188" s="14" t="e">
        <f t="shared" si="48"/>
        <v>#DIV/0!</v>
      </c>
      <c r="I188" s="14" t="e">
        <f t="shared" si="48"/>
        <v>#DIV/0!</v>
      </c>
      <c r="J188" s="14" t="e">
        <f t="shared" si="48"/>
        <v>#DIV/0!</v>
      </c>
    </row>
    <row r="189" spans="1:10" ht="12" customHeight="1" x14ac:dyDescent="0.25">
      <c r="A189" s="10" t="s">
        <v>66</v>
      </c>
      <c r="B189" s="26">
        <v>24</v>
      </c>
      <c r="C189" s="26">
        <v>18</v>
      </c>
      <c r="D189" s="26">
        <f t="shared" si="58"/>
        <v>42</v>
      </c>
      <c r="E189" s="26">
        <v>5</v>
      </c>
      <c r="F189" s="26">
        <v>12</v>
      </c>
      <c r="G189" s="26">
        <f t="shared" si="59"/>
        <v>17</v>
      </c>
      <c r="H189" s="14">
        <f t="shared" si="48"/>
        <v>20.833333333333336</v>
      </c>
      <c r="I189" s="14">
        <f t="shared" si="48"/>
        <v>66.666666666666657</v>
      </c>
      <c r="J189" s="14">
        <f t="shared" si="48"/>
        <v>40.476190476190474</v>
      </c>
    </row>
    <row r="190" spans="1:10" ht="12" customHeight="1" x14ac:dyDescent="0.25">
      <c r="A190" s="10" t="s">
        <v>93</v>
      </c>
      <c r="B190" s="26">
        <v>14</v>
      </c>
      <c r="C190" s="26">
        <v>20</v>
      </c>
      <c r="D190" s="26">
        <f t="shared" si="58"/>
        <v>34</v>
      </c>
      <c r="E190" s="26">
        <v>7</v>
      </c>
      <c r="F190" s="26">
        <v>9</v>
      </c>
      <c r="G190" s="26">
        <f t="shared" si="59"/>
        <v>16</v>
      </c>
      <c r="H190" s="14">
        <f t="shared" si="48"/>
        <v>50</v>
      </c>
      <c r="I190" s="14">
        <f t="shared" si="48"/>
        <v>45</v>
      </c>
      <c r="J190" s="14">
        <f t="shared" si="48"/>
        <v>47.058823529411761</v>
      </c>
    </row>
    <row r="191" spans="1:10" ht="12" customHeight="1" x14ac:dyDescent="0.25">
      <c r="A191" s="10" t="s">
        <v>92</v>
      </c>
      <c r="B191" s="26">
        <v>14</v>
      </c>
      <c r="C191" s="26">
        <v>23</v>
      </c>
      <c r="D191" s="26">
        <f t="shared" si="58"/>
        <v>37</v>
      </c>
      <c r="E191" s="26">
        <v>8</v>
      </c>
      <c r="F191" s="26">
        <v>6</v>
      </c>
      <c r="G191" s="26">
        <f t="shared" si="59"/>
        <v>14</v>
      </c>
      <c r="H191" s="14">
        <f t="shared" si="48"/>
        <v>57.142857142857139</v>
      </c>
      <c r="I191" s="14">
        <f t="shared" si="48"/>
        <v>26.086956521739129</v>
      </c>
      <c r="J191" s="14">
        <f t="shared" si="48"/>
        <v>37.837837837837839</v>
      </c>
    </row>
    <row r="192" spans="1:10" ht="12" customHeight="1" x14ac:dyDescent="0.25">
      <c r="A192" s="10" t="s">
        <v>83</v>
      </c>
      <c r="B192" s="26">
        <v>20</v>
      </c>
      <c r="C192" s="26">
        <v>32</v>
      </c>
      <c r="D192" s="26">
        <f t="shared" si="58"/>
        <v>52</v>
      </c>
      <c r="E192" s="26">
        <v>20</v>
      </c>
      <c r="F192" s="26">
        <v>33</v>
      </c>
      <c r="G192" s="26">
        <f t="shared" si="59"/>
        <v>53</v>
      </c>
      <c r="H192" s="14">
        <f t="shared" si="48"/>
        <v>100</v>
      </c>
      <c r="I192" s="14">
        <f t="shared" si="48"/>
        <v>103.125</v>
      </c>
      <c r="J192" s="14">
        <f t="shared" si="48"/>
        <v>101.92307692307692</v>
      </c>
    </row>
    <row r="193" spans="1:10" ht="12" customHeight="1" x14ac:dyDescent="0.25">
      <c r="A193" s="10" t="s">
        <v>91</v>
      </c>
      <c r="B193" s="26">
        <v>16</v>
      </c>
      <c r="C193" s="26">
        <v>15</v>
      </c>
      <c r="D193" s="26">
        <f t="shared" si="58"/>
        <v>31</v>
      </c>
      <c r="E193" s="26">
        <v>3</v>
      </c>
      <c r="F193" s="26">
        <v>3</v>
      </c>
      <c r="G193" s="26">
        <f t="shared" si="59"/>
        <v>6</v>
      </c>
      <c r="H193" s="14">
        <f t="shared" si="48"/>
        <v>18.75</v>
      </c>
      <c r="I193" s="14">
        <f t="shared" si="48"/>
        <v>20</v>
      </c>
      <c r="J193" s="14">
        <f t="shared" si="48"/>
        <v>19.35483870967742</v>
      </c>
    </row>
    <row r="194" spans="1:10" ht="12" customHeight="1" x14ac:dyDescent="0.25">
      <c r="A194" s="10" t="s">
        <v>90</v>
      </c>
      <c r="B194" s="26">
        <v>17</v>
      </c>
      <c r="C194" s="26">
        <v>54</v>
      </c>
      <c r="D194" s="26">
        <f t="shared" si="58"/>
        <v>71</v>
      </c>
      <c r="E194" s="26">
        <v>11</v>
      </c>
      <c r="F194" s="26">
        <v>61</v>
      </c>
      <c r="G194" s="26">
        <f t="shared" si="59"/>
        <v>72</v>
      </c>
      <c r="H194" s="14">
        <f t="shared" si="48"/>
        <v>64.705882352941174</v>
      </c>
      <c r="I194" s="14">
        <f t="shared" si="48"/>
        <v>112.96296296296295</v>
      </c>
      <c r="J194" s="14">
        <f t="shared" si="48"/>
        <v>101.40845070422534</v>
      </c>
    </row>
    <row r="195" spans="1:10" ht="12" customHeight="1" x14ac:dyDescent="0.25">
      <c r="A195" s="10" t="s">
        <v>89</v>
      </c>
      <c r="B195" s="26">
        <v>14</v>
      </c>
      <c r="C195" s="26">
        <v>3</v>
      </c>
      <c r="D195" s="26">
        <f t="shared" si="58"/>
        <v>17</v>
      </c>
      <c r="E195" s="26">
        <v>10</v>
      </c>
      <c r="F195" s="26">
        <v>2</v>
      </c>
      <c r="G195" s="26">
        <f t="shared" si="59"/>
        <v>12</v>
      </c>
      <c r="H195" s="14">
        <f t="shared" si="48"/>
        <v>71.428571428571431</v>
      </c>
      <c r="I195" s="14">
        <f t="shared" si="48"/>
        <v>66.666666666666657</v>
      </c>
      <c r="J195" s="14">
        <f t="shared" si="48"/>
        <v>70.588235294117652</v>
      </c>
    </row>
    <row r="196" spans="1:10" ht="12" customHeight="1" x14ac:dyDescent="0.25">
      <c r="A196" s="10" t="s">
        <v>65</v>
      </c>
      <c r="B196" s="26">
        <v>13</v>
      </c>
      <c r="C196" s="26">
        <v>56</v>
      </c>
      <c r="D196" s="26">
        <f t="shared" si="58"/>
        <v>69</v>
      </c>
      <c r="E196" s="26">
        <v>3</v>
      </c>
      <c r="F196" s="26">
        <v>35</v>
      </c>
      <c r="G196" s="26">
        <f t="shared" si="59"/>
        <v>38</v>
      </c>
      <c r="H196" s="14">
        <f t="shared" si="48"/>
        <v>23.076923076923077</v>
      </c>
      <c r="I196" s="14">
        <f t="shared" si="48"/>
        <v>62.5</v>
      </c>
      <c r="J196" s="14">
        <f t="shared" si="48"/>
        <v>55.072463768115945</v>
      </c>
    </row>
    <row r="197" spans="1:10" ht="12" customHeight="1" x14ac:dyDescent="0.25">
      <c r="A197" s="10" t="s">
        <v>88</v>
      </c>
      <c r="B197" s="26">
        <v>4</v>
      </c>
      <c r="C197" s="26">
        <v>17</v>
      </c>
      <c r="D197" s="26">
        <f t="shared" si="58"/>
        <v>21</v>
      </c>
      <c r="E197" s="26">
        <v>2</v>
      </c>
      <c r="F197" s="26">
        <v>6</v>
      </c>
      <c r="G197" s="26">
        <f t="shared" si="59"/>
        <v>8</v>
      </c>
      <c r="H197" s="14">
        <f t="shared" si="48"/>
        <v>50</v>
      </c>
      <c r="I197" s="14">
        <f t="shared" si="48"/>
        <v>35.294117647058826</v>
      </c>
      <c r="J197" s="14">
        <f t="shared" si="48"/>
        <v>38.095238095238095</v>
      </c>
    </row>
    <row r="198" spans="1:10" ht="12" customHeight="1" x14ac:dyDescent="0.25">
      <c r="A198" s="10" t="s">
        <v>81</v>
      </c>
      <c r="B198" s="26">
        <v>7</v>
      </c>
      <c r="C198" s="26">
        <v>26</v>
      </c>
      <c r="D198" s="26">
        <f t="shared" si="58"/>
        <v>33</v>
      </c>
      <c r="E198" s="26">
        <v>3</v>
      </c>
      <c r="F198" s="26">
        <v>10</v>
      </c>
      <c r="G198" s="26">
        <f t="shared" si="59"/>
        <v>13</v>
      </c>
      <c r="H198" s="14">
        <f t="shared" si="48"/>
        <v>42.857142857142854</v>
      </c>
      <c r="I198" s="14">
        <f t="shared" si="48"/>
        <v>38.461538461538467</v>
      </c>
      <c r="J198" s="14">
        <f t="shared" si="48"/>
        <v>39.393939393939391</v>
      </c>
    </row>
    <row r="199" spans="1:10" ht="12" customHeight="1" x14ac:dyDescent="0.25">
      <c r="A199" s="23" t="s">
        <v>5</v>
      </c>
      <c r="B199" s="12">
        <f t="shared" ref="B199:G199" si="60">+B205+B229+B213+B226+B221+B200</f>
        <v>294</v>
      </c>
      <c r="C199" s="12">
        <f t="shared" si="60"/>
        <v>539</v>
      </c>
      <c r="D199" s="12">
        <f t="shared" si="60"/>
        <v>833</v>
      </c>
      <c r="E199" s="12">
        <f t="shared" si="60"/>
        <v>79</v>
      </c>
      <c r="F199" s="12">
        <f t="shared" si="60"/>
        <v>257</v>
      </c>
      <c r="G199" s="12">
        <f t="shared" si="60"/>
        <v>336</v>
      </c>
      <c r="H199" s="15">
        <f t="shared" si="48"/>
        <v>26.870748299319729</v>
      </c>
      <c r="I199" s="15">
        <f t="shared" si="48"/>
        <v>47.680890538033395</v>
      </c>
      <c r="J199" s="15">
        <f t="shared" si="48"/>
        <v>40.336134453781511</v>
      </c>
    </row>
    <row r="200" spans="1:10" ht="12" customHeight="1" x14ac:dyDescent="0.25">
      <c r="A200" s="22" t="s">
        <v>162</v>
      </c>
      <c r="B200" s="8">
        <f t="shared" ref="B200:G200" si="61">SUM(B201:B204)</f>
        <v>0</v>
      </c>
      <c r="C200" s="8">
        <f t="shared" si="61"/>
        <v>0</v>
      </c>
      <c r="D200" s="8">
        <f t="shared" si="61"/>
        <v>0</v>
      </c>
      <c r="E200" s="8">
        <f t="shared" si="61"/>
        <v>0</v>
      </c>
      <c r="F200" s="8">
        <f t="shared" si="61"/>
        <v>0</v>
      </c>
      <c r="G200" s="8">
        <f t="shared" si="61"/>
        <v>0</v>
      </c>
      <c r="H200" s="32" t="e">
        <f t="shared" si="48"/>
        <v>#DIV/0!</v>
      </c>
      <c r="I200" s="32" t="e">
        <f t="shared" si="48"/>
        <v>#DIV/0!</v>
      </c>
      <c r="J200" s="32" t="e">
        <f t="shared" si="48"/>
        <v>#DIV/0!</v>
      </c>
    </row>
    <row r="201" spans="1:10" ht="12" customHeight="1" x14ac:dyDescent="0.25">
      <c r="A201" s="11" t="s">
        <v>64</v>
      </c>
      <c r="B201" s="26">
        <v>0</v>
      </c>
      <c r="C201" s="26">
        <v>0</v>
      </c>
      <c r="D201" s="26">
        <f>+B201+C201</f>
        <v>0</v>
      </c>
      <c r="E201" s="26">
        <v>0</v>
      </c>
      <c r="F201" s="26">
        <v>0</v>
      </c>
      <c r="G201" s="26">
        <f>+E201+F201</f>
        <v>0</v>
      </c>
      <c r="H201" s="14" t="e">
        <f t="shared" si="48"/>
        <v>#DIV/0!</v>
      </c>
      <c r="I201" s="14" t="e">
        <f t="shared" si="48"/>
        <v>#DIV/0!</v>
      </c>
      <c r="J201" s="14" t="e">
        <f t="shared" si="48"/>
        <v>#DIV/0!</v>
      </c>
    </row>
    <row r="202" spans="1:10" ht="12" customHeight="1" x14ac:dyDescent="0.25">
      <c r="A202" s="11" t="s">
        <v>163</v>
      </c>
      <c r="B202" s="26">
        <v>0</v>
      </c>
      <c r="C202" s="26">
        <v>0</v>
      </c>
      <c r="D202" s="26">
        <f>+B202+C202</f>
        <v>0</v>
      </c>
      <c r="E202" s="26">
        <v>0</v>
      </c>
      <c r="F202" s="26">
        <v>0</v>
      </c>
      <c r="G202" s="26">
        <f>+E202+F202</f>
        <v>0</v>
      </c>
      <c r="H202" s="14" t="e">
        <f t="shared" si="48"/>
        <v>#DIV/0!</v>
      </c>
      <c r="I202" s="14" t="e">
        <f t="shared" si="48"/>
        <v>#DIV/0!</v>
      </c>
      <c r="J202" s="14" t="e">
        <f t="shared" si="48"/>
        <v>#DIV/0!</v>
      </c>
    </row>
    <row r="203" spans="1:10" ht="12" customHeight="1" x14ac:dyDescent="0.25">
      <c r="A203" s="11" t="s">
        <v>87</v>
      </c>
      <c r="B203" s="26">
        <v>0</v>
      </c>
      <c r="C203" s="26">
        <v>0</v>
      </c>
      <c r="D203" s="26">
        <f>+B203+C203</f>
        <v>0</v>
      </c>
      <c r="E203" s="26">
        <v>0</v>
      </c>
      <c r="F203" s="26">
        <v>0</v>
      </c>
      <c r="G203" s="26">
        <f>+E203+F203</f>
        <v>0</v>
      </c>
      <c r="H203" s="14" t="e">
        <f t="shared" si="48"/>
        <v>#DIV/0!</v>
      </c>
      <c r="I203" s="14" t="e">
        <f t="shared" si="48"/>
        <v>#DIV/0!</v>
      </c>
      <c r="J203" s="14" t="e">
        <f t="shared" si="48"/>
        <v>#DIV/0!</v>
      </c>
    </row>
    <row r="204" spans="1:10" ht="12" customHeight="1" x14ac:dyDescent="0.25">
      <c r="A204" s="11" t="s">
        <v>86</v>
      </c>
      <c r="B204" s="26">
        <v>0</v>
      </c>
      <c r="C204" s="26">
        <v>0</v>
      </c>
      <c r="D204" s="26">
        <f>+B204+C204</f>
        <v>0</v>
      </c>
      <c r="E204" s="26">
        <v>0</v>
      </c>
      <c r="F204" s="26">
        <v>0</v>
      </c>
      <c r="G204" s="26">
        <f>+E204+F204</f>
        <v>0</v>
      </c>
      <c r="H204" s="14" t="e">
        <f t="shared" si="48"/>
        <v>#DIV/0!</v>
      </c>
      <c r="I204" s="14" t="e">
        <f t="shared" si="48"/>
        <v>#DIV/0!</v>
      </c>
      <c r="J204" s="14" t="e">
        <f t="shared" si="48"/>
        <v>#DIV/0!</v>
      </c>
    </row>
    <row r="205" spans="1:10" ht="12" customHeight="1" x14ac:dyDescent="0.25">
      <c r="A205" s="22" t="s">
        <v>40</v>
      </c>
      <c r="B205" s="8">
        <f t="shared" ref="B205:G205" si="62">SUM(B206:B212)</f>
        <v>111</v>
      </c>
      <c r="C205" s="8">
        <f t="shared" si="62"/>
        <v>257</v>
      </c>
      <c r="D205" s="8">
        <f t="shared" si="62"/>
        <v>368</v>
      </c>
      <c r="E205" s="8">
        <f t="shared" si="62"/>
        <v>26</v>
      </c>
      <c r="F205" s="8">
        <f t="shared" si="62"/>
        <v>135</v>
      </c>
      <c r="G205" s="8">
        <f t="shared" si="62"/>
        <v>161</v>
      </c>
      <c r="H205" s="32">
        <f t="shared" si="48"/>
        <v>23.423423423423422</v>
      </c>
      <c r="I205" s="32">
        <f t="shared" si="48"/>
        <v>52.529182879377437</v>
      </c>
      <c r="J205" s="32">
        <f t="shared" si="48"/>
        <v>43.75</v>
      </c>
    </row>
    <row r="206" spans="1:10" ht="12" customHeight="1" x14ac:dyDescent="0.25">
      <c r="A206" s="11" t="s">
        <v>84</v>
      </c>
      <c r="B206" s="26">
        <v>16</v>
      </c>
      <c r="C206" s="26">
        <v>7</v>
      </c>
      <c r="D206" s="26">
        <f t="shared" ref="D206:D212" si="63">+B206+C206</f>
        <v>23</v>
      </c>
      <c r="E206" s="26">
        <v>0</v>
      </c>
      <c r="F206" s="26">
        <v>4</v>
      </c>
      <c r="G206" s="26">
        <f t="shared" ref="G206:G212" si="64">+E206+F206</f>
        <v>4</v>
      </c>
      <c r="H206" s="14">
        <f t="shared" si="48"/>
        <v>0</v>
      </c>
      <c r="I206" s="14">
        <f t="shared" si="48"/>
        <v>57.142857142857139</v>
      </c>
      <c r="J206" s="14">
        <f t="shared" si="48"/>
        <v>17.391304347826086</v>
      </c>
    </row>
    <row r="207" spans="1:10" ht="12" customHeight="1" x14ac:dyDescent="0.25">
      <c r="A207" s="10" t="s">
        <v>83</v>
      </c>
      <c r="B207" s="26">
        <v>37</v>
      </c>
      <c r="C207" s="26">
        <v>53</v>
      </c>
      <c r="D207" s="26">
        <f t="shared" si="63"/>
        <v>90</v>
      </c>
      <c r="E207" s="26">
        <v>9</v>
      </c>
      <c r="F207" s="26">
        <v>26</v>
      </c>
      <c r="G207" s="26">
        <f t="shared" si="64"/>
        <v>35</v>
      </c>
      <c r="H207" s="14">
        <f t="shared" si="48"/>
        <v>24.324324324324326</v>
      </c>
      <c r="I207" s="14">
        <f t="shared" si="48"/>
        <v>49.056603773584904</v>
      </c>
      <c r="J207" s="14">
        <f t="shared" si="48"/>
        <v>38.888888888888893</v>
      </c>
    </row>
    <row r="208" spans="1:10" ht="12" customHeight="1" x14ac:dyDescent="0.25">
      <c r="A208" s="10" t="s">
        <v>82</v>
      </c>
      <c r="B208" s="26">
        <v>11</v>
      </c>
      <c r="C208" s="26">
        <v>73</v>
      </c>
      <c r="D208" s="26">
        <f t="shared" si="63"/>
        <v>84</v>
      </c>
      <c r="E208" s="26">
        <v>6</v>
      </c>
      <c r="F208" s="26">
        <v>42</v>
      </c>
      <c r="G208" s="26">
        <f t="shared" si="64"/>
        <v>48</v>
      </c>
      <c r="H208" s="14">
        <f t="shared" si="48"/>
        <v>54.54545454545454</v>
      </c>
      <c r="I208" s="14">
        <f t="shared" si="48"/>
        <v>57.534246575342465</v>
      </c>
      <c r="J208" s="14">
        <f t="shared" si="48"/>
        <v>57.142857142857139</v>
      </c>
    </row>
    <row r="209" spans="1:10" ht="12" customHeight="1" x14ac:dyDescent="0.25">
      <c r="A209" s="10" t="s">
        <v>85</v>
      </c>
      <c r="B209" s="26">
        <v>0</v>
      </c>
      <c r="C209" s="26">
        <v>0</v>
      </c>
      <c r="D209" s="26">
        <f t="shared" si="63"/>
        <v>0</v>
      </c>
      <c r="E209" s="26">
        <v>0</v>
      </c>
      <c r="F209" s="26">
        <v>0</v>
      </c>
      <c r="G209" s="26">
        <f t="shared" si="64"/>
        <v>0</v>
      </c>
      <c r="H209" s="14" t="e">
        <f t="shared" si="48"/>
        <v>#DIV/0!</v>
      </c>
      <c r="I209" s="14" t="e">
        <f t="shared" si="48"/>
        <v>#DIV/0!</v>
      </c>
      <c r="J209" s="14" t="e">
        <f t="shared" si="48"/>
        <v>#DIV/0!</v>
      </c>
    </row>
    <row r="210" spans="1:10" ht="12" customHeight="1" x14ac:dyDescent="0.25">
      <c r="A210" s="10" t="s">
        <v>63</v>
      </c>
      <c r="B210" s="26">
        <v>28</v>
      </c>
      <c r="C210" s="26">
        <v>16</v>
      </c>
      <c r="D210" s="26">
        <f t="shared" si="63"/>
        <v>44</v>
      </c>
      <c r="E210" s="26">
        <v>2</v>
      </c>
      <c r="F210" s="26">
        <v>7</v>
      </c>
      <c r="G210" s="26">
        <f t="shared" si="64"/>
        <v>9</v>
      </c>
      <c r="H210" s="14">
        <f t="shared" si="48"/>
        <v>7.1428571428571423</v>
      </c>
      <c r="I210" s="14">
        <f t="shared" si="48"/>
        <v>43.75</v>
      </c>
      <c r="J210" s="14">
        <f t="shared" si="48"/>
        <v>20.454545454545457</v>
      </c>
    </row>
    <row r="211" spans="1:10" ht="12" customHeight="1" x14ac:dyDescent="0.25">
      <c r="A211" s="10" t="s">
        <v>71</v>
      </c>
      <c r="B211" s="26">
        <v>14</v>
      </c>
      <c r="C211" s="26">
        <v>73</v>
      </c>
      <c r="D211" s="26">
        <f t="shared" si="63"/>
        <v>87</v>
      </c>
      <c r="E211" s="26">
        <v>6</v>
      </c>
      <c r="F211" s="26">
        <v>43</v>
      </c>
      <c r="G211" s="26">
        <f t="shared" si="64"/>
        <v>49</v>
      </c>
      <c r="H211" s="14">
        <f t="shared" si="48"/>
        <v>42.857142857142854</v>
      </c>
      <c r="I211" s="14">
        <f t="shared" si="48"/>
        <v>58.904109589041099</v>
      </c>
      <c r="J211" s="14">
        <f t="shared" si="48"/>
        <v>56.321839080459768</v>
      </c>
    </row>
    <row r="212" spans="1:10" ht="12" customHeight="1" x14ac:dyDescent="0.25">
      <c r="A212" s="10" t="s">
        <v>81</v>
      </c>
      <c r="B212" s="26">
        <v>5</v>
      </c>
      <c r="C212" s="26">
        <v>35</v>
      </c>
      <c r="D212" s="26">
        <f t="shared" si="63"/>
        <v>40</v>
      </c>
      <c r="E212" s="26">
        <v>3</v>
      </c>
      <c r="F212" s="26">
        <v>13</v>
      </c>
      <c r="G212" s="26">
        <f t="shared" si="64"/>
        <v>16</v>
      </c>
      <c r="H212" s="14">
        <f t="shared" ref="H212:J234" si="65">E212/B212*100</f>
        <v>60</v>
      </c>
      <c r="I212" s="14">
        <f t="shared" si="65"/>
        <v>37.142857142857146</v>
      </c>
      <c r="J212" s="14">
        <f t="shared" si="65"/>
        <v>40</v>
      </c>
    </row>
    <row r="213" spans="1:10" ht="12" customHeight="1" x14ac:dyDescent="0.25">
      <c r="A213" s="22" t="s">
        <v>38</v>
      </c>
      <c r="B213" s="8">
        <f t="shared" ref="B213:G213" si="66">SUM(B214:B220)</f>
        <v>50</v>
      </c>
      <c r="C213" s="8">
        <f t="shared" si="66"/>
        <v>96</v>
      </c>
      <c r="D213" s="8">
        <f t="shared" si="66"/>
        <v>146</v>
      </c>
      <c r="E213" s="8">
        <f t="shared" si="66"/>
        <v>11</v>
      </c>
      <c r="F213" s="8">
        <f t="shared" si="66"/>
        <v>27</v>
      </c>
      <c r="G213" s="8">
        <f t="shared" si="66"/>
        <v>38</v>
      </c>
      <c r="H213" s="32">
        <f t="shared" si="65"/>
        <v>22</v>
      </c>
      <c r="I213" s="32">
        <f t="shared" si="65"/>
        <v>28.125</v>
      </c>
      <c r="J213" s="32">
        <f t="shared" si="65"/>
        <v>26.027397260273972</v>
      </c>
    </row>
    <row r="214" spans="1:10" ht="12" customHeight="1" x14ac:dyDescent="0.25">
      <c r="A214" s="10" t="s">
        <v>74</v>
      </c>
      <c r="B214" s="26">
        <v>6</v>
      </c>
      <c r="C214" s="26">
        <v>16</v>
      </c>
      <c r="D214" s="26">
        <f t="shared" ref="D214:D220" si="67">+B214+C214</f>
        <v>22</v>
      </c>
      <c r="E214" s="26">
        <v>3</v>
      </c>
      <c r="F214" s="26">
        <v>7</v>
      </c>
      <c r="G214" s="26">
        <f t="shared" ref="G214:G220" si="68">+E214+F214</f>
        <v>10</v>
      </c>
      <c r="H214" s="14">
        <f t="shared" si="65"/>
        <v>50</v>
      </c>
      <c r="I214" s="14">
        <f t="shared" si="65"/>
        <v>43.75</v>
      </c>
      <c r="J214" s="14">
        <f t="shared" si="65"/>
        <v>45.454545454545453</v>
      </c>
    </row>
    <row r="215" spans="1:10" ht="12" customHeight="1" x14ac:dyDescent="0.25">
      <c r="A215" s="10" t="s">
        <v>79</v>
      </c>
      <c r="B215" s="26">
        <v>1</v>
      </c>
      <c r="C215" s="26">
        <v>6</v>
      </c>
      <c r="D215" s="26">
        <f t="shared" si="67"/>
        <v>7</v>
      </c>
      <c r="E215" s="26">
        <v>0</v>
      </c>
      <c r="F215" s="26">
        <v>0</v>
      </c>
      <c r="G215" s="26">
        <f t="shared" si="68"/>
        <v>0</v>
      </c>
      <c r="H215" s="14">
        <f t="shared" si="65"/>
        <v>0</v>
      </c>
      <c r="I215" s="14">
        <f t="shared" si="65"/>
        <v>0</v>
      </c>
      <c r="J215" s="14">
        <f t="shared" si="65"/>
        <v>0</v>
      </c>
    </row>
    <row r="216" spans="1:10" ht="12" customHeight="1" x14ac:dyDescent="0.25">
      <c r="A216" s="10" t="s">
        <v>80</v>
      </c>
      <c r="B216" s="26">
        <v>18</v>
      </c>
      <c r="C216" s="26">
        <v>31</v>
      </c>
      <c r="D216" s="26">
        <f t="shared" si="67"/>
        <v>49</v>
      </c>
      <c r="E216" s="26">
        <v>2</v>
      </c>
      <c r="F216" s="26">
        <v>6</v>
      </c>
      <c r="G216" s="26">
        <f t="shared" si="68"/>
        <v>8</v>
      </c>
      <c r="H216" s="14">
        <f t="shared" si="65"/>
        <v>11.111111111111111</v>
      </c>
      <c r="I216" s="14">
        <f t="shared" si="65"/>
        <v>19.35483870967742</v>
      </c>
      <c r="J216" s="14">
        <f t="shared" si="65"/>
        <v>16.326530612244898</v>
      </c>
    </row>
    <row r="217" spans="1:10" ht="12" customHeight="1" x14ac:dyDescent="0.25">
      <c r="A217" s="10" t="s">
        <v>77</v>
      </c>
      <c r="B217" s="26">
        <v>1</v>
      </c>
      <c r="C217" s="26">
        <v>1</v>
      </c>
      <c r="D217" s="26">
        <f t="shared" si="67"/>
        <v>2</v>
      </c>
      <c r="E217" s="26">
        <v>0</v>
      </c>
      <c r="F217" s="26">
        <v>0</v>
      </c>
      <c r="G217" s="26">
        <f t="shared" si="68"/>
        <v>0</v>
      </c>
      <c r="H217" s="14">
        <f t="shared" si="65"/>
        <v>0</v>
      </c>
      <c r="I217" s="14">
        <f t="shared" si="65"/>
        <v>0</v>
      </c>
      <c r="J217" s="14">
        <f t="shared" si="65"/>
        <v>0</v>
      </c>
    </row>
    <row r="218" spans="1:10" ht="12" customHeight="1" x14ac:dyDescent="0.25">
      <c r="A218" s="10" t="s">
        <v>78</v>
      </c>
      <c r="B218" s="26">
        <v>10</v>
      </c>
      <c r="C218" s="26">
        <v>8</v>
      </c>
      <c r="D218" s="26">
        <f t="shared" si="67"/>
        <v>18</v>
      </c>
      <c r="E218" s="26">
        <v>4</v>
      </c>
      <c r="F218" s="26">
        <v>5</v>
      </c>
      <c r="G218" s="26">
        <f t="shared" si="68"/>
        <v>9</v>
      </c>
      <c r="H218" s="14">
        <f t="shared" si="65"/>
        <v>40</v>
      </c>
      <c r="I218" s="14">
        <f t="shared" si="65"/>
        <v>62.5</v>
      </c>
      <c r="J218" s="14">
        <f t="shared" si="65"/>
        <v>50</v>
      </c>
    </row>
    <row r="219" spans="1:10" ht="12" customHeight="1" x14ac:dyDescent="0.25">
      <c r="A219" s="10" t="s">
        <v>75</v>
      </c>
      <c r="B219" s="26">
        <v>1</v>
      </c>
      <c r="C219" s="26">
        <v>2</v>
      </c>
      <c r="D219" s="26">
        <f t="shared" si="67"/>
        <v>3</v>
      </c>
      <c r="E219" s="26">
        <v>0</v>
      </c>
      <c r="F219" s="26">
        <v>0</v>
      </c>
      <c r="G219" s="26">
        <f t="shared" si="68"/>
        <v>0</v>
      </c>
      <c r="H219" s="14">
        <f t="shared" si="65"/>
        <v>0</v>
      </c>
      <c r="I219" s="14">
        <f t="shared" si="65"/>
        <v>0</v>
      </c>
      <c r="J219" s="14">
        <f t="shared" si="65"/>
        <v>0</v>
      </c>
    </row>
    <row r="220" spans="1:10" ht="12" customHeight="1" x14ac:dyDescent="0.25">
      <c r="A220" s="10" t="s">
        <v>76</v>
      </c>
      <c r="B220" s="26">
        <v>13</v>
      </c>
      <c r="C220" s="26">
        <v>32</v>
      </c>
      <c r="D220" s="26">
        <f t="shared" si="67"/>
        <v>45</v>
      </c>
      <c r="E220" s="26">
        <v>2</v>
      </c>
      <c r="F220" s="26">
        <v>9</v>
      </c>
      <c r="G220" s="26">
        <f t="shared" si="68"/>
        <v>11</v>
      </c>
      <c r="H220" s="14">
        <f t="shared" si="65"/>
        <v>15.384615384615385</v>
      </c>
      <c r="I220" s="14">
        <f t="shared" si="65"/>
        <v>28.125</v>
      </c>
      <c r="J220" s="14">
        <f t="shared" si="65"/>
        <v>24.444444444444443</v>
      </c>
    </row>
    <row r="221" spans="1:10" ht="12" customHeight="1" x14ac:dyDescent="0.25">
      <c r="A221" s="22" t="s">
        <v>39</v>
      </c>
      <c r="B221" s="8">
        <f t="shared" ref="B221:G221" si="69">SUM(B222:B225)</f>
        <v>23</v>
      </c>
      <c r="C221" s="8">
        <f t="shared" si="69"/>
        <v>50</v>
      </c>
      <c r="D221" s="8">
        <f t="shared" si="69"/>
        <v>73</v>
      </c>
      <c r="E221" s="8">
        <f t="shared" si="69"/>
        <v>9</v>
      </c>
      <c r="F221" s="8">
        <f t="shared" si="69"/>
        <v>24</v>
      </c>
      <c r="G221" s="8">
        <f t="shared" si="69"/>
        <v>33</v>
      </c>
      <c r="H221" s="32">
        <f t="shared" si="65"/>
        <v>39.130434782608695</v>
      </c>
      <c r="I221" s="32">
        <f t="shared" si="65"/>
        <v>48</v>
      </c>
      <c r="J221" s="32">
        <f t="shared" si="65"/>
        <v>45.205479452054789</v>
      </c>
    </row>
    <row r="222" spans="1:10" ht="12" customHeight="1" x14ac:dyDescent="0.25">
      <c r="A222" s="10" t="s">
        <v>74</v>
      </c>
      <c r="B222" s="26">
        <v>7</v>
      </c>
      <c r="C222" s="26">
        <v>4</v>
      </c>
      <c r="D222" s="26">
        <f>+B222+C222</f>
        <v>11</v>
      </c>
      <c r="E222" s="26">
        <v>1</v>
      </c>
      <c r="F222" s="26">
        <v>0</v>
      </c>
      <c r="G222" s="26">
        <f>+E222+F222</f>
        <v>1</v>
      </c>
      <c r="H222" s="14">
        <f t="shared" si="65"/>
        <v>14.285714285714285</v>
      </c>
      <c r="I222" s="14">
        <f t="shared" si="65"/>
        <v>0</v>
      </c>
      <c r="J222" s="14">
        <f t="shared" si="65"/>
        <v>9.0909090909090917</v>
      </c>
    </row>
    <row r="223" spans="1:10" ht="12" customHeight="1" x14ac:dyDescent="0.25">
      <c r="A223" s="10" t="s">
        <v>73</v>
      </c>
      <c r="B223" s="26">
        <v>3</v>
      </c>
      <c r="C223" s="26">
        <v>8</v>
      </c>
      <c r="D223" s="26">
        <f>+B223+C223</f>
        <v>11</v>
      </c>
      <c r="E223" s="26">
        <v>2</v>
      </c>
      <c r="F223" s="26">
        <v>7</v>
      </c>
      <c r="G223" s="26">
        <f>+E223+F223</f>
        <v>9</v>
      </c>
      <c r="H223" s="14">
        <f t="shared" si="65"/>
        <v>66.666666666666657</v>
      </c>
      <c r="I223" s="14">
        <f t="shared" si="65"/>
        <v>87.5</v>
      </c>
      <c r="J223" s="14">
        <f t="shared" si="65"/>
        <v>81.818181818181827</v>
      </c>
    </row>
    <row r="224" spans="1:10" ht="12" customHeight="1" x14ac:dyDescent="0.25">
      <c r="A224" s="10" t="s">
        <v>72</v>
      </c>
      <c r="B224" s="26">
        <v>7</v>
      </c>
      <c r="C224" s="26">
        <v>14</v>
      </c>
      <c r="D224" s="26">
        <f>+B224+C224</f>
        <v>21</v>
      </c>
      <c r="E224" s="26">
        <v>4</v>
      </c>
      <c r="F224" s="26">
        <v>4</v>
      </c>
      <c r="G224" s="26">
        <f>+E224+F224</f>
        <v>8</v>
      </c>
      <c r="H224" s="14">
        <f t="shared" si="65"/>
        <v>57.142857142857139</v>
      </c>
      <c r="I224" s="14">
        <f t="shared" si="65"/>
        <v>28.571428571428569</v>
      </c>
      <c r="J224" s="14">
        <f t="shared" si="65"/>
        <v>38.095238095238095</v>
      </c>
    </row>
    <row r="225" spans="1:10" ht="12" customHeight="1" x14ac:dyDescent="0.25">
      <c r="A225" s="10" t="s">
        <v>71</v>
      </c>
      <c r="B225" s="26">
        <v>6</v>
      </c>
      <c r="C225" s="26">
        <v>24</v>
      </c>
      <c r="D225" s="26">
        <f>+B225+C225</f>
        <v>30</v>
      </c>
      <c r="E225" s="26">
        <v>2</v>
      </c>
      <c r="F225" s="26">
        <v>13</v>
      </c>
      <c r="G225" s="26">
        <f>+E225+F225</f>
        <v>15</v>
      </c>
      <c r="H225" s="14">
        <f t="shared" si="65"/>
        <v>33.333333333333329</v>
      </c>
      <c r="I225" s="14">
        <f t="shared" si="65"/>
        <v>54.166666666666664</v>
      </c>
      <c r="J225" s="14">
        <f t="shared" si="65"/>
        <v>50</v>
      </c>
    </row>
    <row r="226" spans="1:10" ht="12" customHeight="1" x14ac:dyDescent="0.25">
      <c r="A226" s="22" t="s">
        <v>46</v>
      </c>
      <c r="B226" s="8">
        <f t="shared" ref="B226:G226" si="70">SUM(B227:B228)</f>
        <v>20</v>
      </c>
      <c r="C226" s="8">
        <f t="shared" si="70"/>
        <v>66</v>
      </c>
      <c r="D226" s="8">
        <f t="shared" si="70"/>
        <v>86</v>
      </c>
      <c r="E226" s="8">
        <f t="shared" si="70"/>
        <v>11</v>
      </c>
      <c r="F226" s="8">
        <f t="shared" si="70"/>
        <v>48</v>
      </c>
      <c r="G226" s="8">
        <f t="shared" si="70"/>
        <v>59</v>
      </c>
      <c r="H226" s="32">
        <f t="shared" si="65"/>
        <v>55.000000000000007</v>
      </c>
      <c r="I226" s="32">
        <f t="shared" si="65"/>
        <v>72.727272727272734</v>
      </c>
      <c r="J226" s="32">
        <f t="shared" si="65"/>
        <v>68.604651162790702</v>
      </c>
    </row>
    <row r="227" spans="1:10" ht="12" customHeight="1" x14ac:dyDescent="0.25">
      <c r="A227" s="10" t="s">
        <v>66</v>
      </c>
      <c r="B227" s="26">
        <v>8</v>
      </c>
      <c r="C227" s="26">
        <v>15</v>
      </c>
      <c r="D227" s="26">
        <f>+B227+C227</f>
        <v>23</v>
      </c>
      <c r="E227" s="26">
        <v>2</v>
      </c>
      <c r="F227" s="26">
        <v>8</v>
      </c>
      <c r="G227" s="26">
        <f>+E227+F227</f>
        <v>10</v>
      </c>
      <c r="H227" s="14">
        <f t="shared" si="65"/>
        <v>25</v>
      </c>
      <c r="I227" s="14">
        <f t="shared" si="65"/>
        <v>53.333333333333336</v>
      </c>
      <c r="J227" s="14">
        <f t="shared" si="65"/>
        <v>43.478260869565219</v>
      </c>
    </row>
    <row r="228" spans="1:10" ht="12" customHeight="1" x14ac:dyDescent="0.25">
      <c r="A228" s="10" t="s">
        <v>65</v>
      </c>
      <c r="B228" s="26">
        <v>12</v>
      </c>
      <c r="C228" s="26">
        <v>51</v>
      </c>
      <c r="D228" s="26">
        <f>+B228+C228</f>
        <v>63</v>
      </c>
      <c r="E228" s="26">
        <v>9</v>
      </c>
      <c r="F228" s="26">
        <v>40</v>
      </c>
      <c r="G228" s="26">
        <f>+E228+F228</f>
        <v>49</v>
      </c>
      <c r="H228" s="14">
        <f t="shared" si="65"/>
        <v>75</v>
      </c>
      <c r="I228" s="14">
        <f t="shared" si="65"/>
        <v>78.431372549019613</v>
      </c>
      <c r="J228" s="14">
        <f t="shared" si="65"/>
        <v>77.777777777777786</v>
      </c>
    </row>
    <row r="229" spans="1:10" ht="12" customHeight="1" x14ac:dyDescent="0.25">
      <c r="A229" s="22" t="s">
        <v>3</v>
      </c>
      <c r="B229" s="8">
        <f t="shared" ref="B229:G229" si="71">SUM(B230:B233)</f>
        <v>90</v>
      </c>
      <c r="C229" s="8">
        <f t="shared" si="71"/>
        <v>70</v>
      </c>
      <c r="D229" s="8">
        <f t="shared" si="71"/>
        <v>160</v>
      </c>
      <c r="E229" s="8">
        <f t="shared" si="71"/>
        <v>22</v>
      </c>
      <c r="F229" s="8">
        <f t="shared" si="71"/>
        <v>23</v>
      </c>
      <c r="G229" s="8">
        <f t="shared" si="71"/>
        <v>45</v>
      </c>
      <c r="H229" s="32">
        <f t="shared" si="65"/>
        <v>24.444444444444443</v>
      </c>
      <c r="I229" s="32">
        <f t="shared" si="65"/>
        <v>32.857142857142854</v>
      </c>
      <c r="J229" s="32">
        <f t="shared" si="65"/>
        <v>28.125</v>
      </c>
    </row>
    <row r="230" spans="1:10" ht="12" customHeight="1" x14ac:dyDescent="0.25">
      <c r="A230" s="10" t="s">
        <v>144</v>
      </c>
      <c r="B230" s="26">
        <v>21</v>
      </c>
      <c r="C230" s="26">
        <v>18</v>
      </c>
      <c r="D230" s="26">
        <f>+B230+C230</f>
        <v>39</v>
      </c>
      <c r="E230" s="26">
        <v>6</v>
      </c>
      <c r="F230" s="26">
        <v>8</v>
      </c>
      <c r="G230" s="26">
        <f>+E230+F230</f>
        <v>14</v>
      </c>
      <c r="H230" s="14">
        <f t="shared" si="65"/>
        <v>28.571428571428569</v>
      </c>
      <c r="I230" s="14">
        <f t="shared" si="65"/>
        <v>44.444444444444443</v>
      </c>
      <c r="J230" s="14">
        <f t="shared" si="65"/>
        <v>35.897435897435898</v>
      </c>
    </row>
    <row r="231" spans="1:10" ht="12" customHeight="1" x14ac:dyDescent="0.25">
      <c r="A231" s="10" t="s">
        <v>64</v>
      </c>
      <c r="B231" s="26">
        <v>25</v>
      </c>
      <c r="C231" s="26">
        <v>11</v>
      </c>
      <c r="D231" s="26">
        <f>+B231+C231</f>
        <v>36</v>
      </c>
      <c r="E231" s="26">
        <v>4</v>
      </c>
      <c r="F231" s="26">
        <v>4</v>
      </c>
      <c r="G231" s="26">
        <f>+E231+F231</f>
        <v>8</v>
      </c>
      <c r="H231" s="14">
        <f t="shared" si="65"/>
        <v>16</v>
      </c>
      <c r="I231" s="14">
        <f t="shared" si="65"/>
        <v>36.363636363636367</v>
      </c>
      <c r="J231" s="14">
        <f t="shared" si="65"/>
        <v>22.222222222222221</v>
      </c>
    </row>
    <row r="232" spans="1:10" ht="12" customHeight="1" x14ac:dyDescent="0.25">
      <c r="A232" s="10" t="s">
        <v>145</v>
      </c>
      <c r="B232" s="26">
        <v>14</v>
      </c>
      <c r="C232" s="26">
        <v>8</v>
      </c>
      <c r="D232" s="26">
        <f>+B232+C232</f>
        <v>22</v>
      </c>
      <c r="E232" s="26">
        <v>9</v>
      </c>
      <c r="F232" s="26">
        <v>4</v>
      </c>
      <c r="G232" s="26">
        <f>+E232+F232</f>
        <v>13</v>
      </c>
      <c r="H232" s="14">
        <f t="shared" si="65"/>
        <v>64.285714285714292</v>
      </c>
      <c r="I232" s="14">
        <f t="shared" si="65"/>
        <v>50</v>
      </c>
      <c r="J232" s="14">
        <f t="shared" si="65"/>
        <v>59.090909090909093</v>
      </c>
    </row>
    <row r="233" spans="1:10" ht="12" customHeight="1" x14ac:dyDescent="0.25">
      <c r="A233" s="10" t="s">
        <v>63</v>
      </c>
      <c r="B233" s="26">
        <v>30</v>
      </c>
      <c r="C233" s="26">
        <v>33</v>
      </c>
      <c r="D233" s="26">
        <f>+B233+C233</f>
        <v>63</v>
      </c>
      <c r="E233" s="26">
        <v>3</v>
      </c>
      <c r="F233" s="26">
        <v>7</v>
      </c>
      <c r="G233" s="26">
        <f>+E233+F233</f>
        <v>10</v>
      </c>
      <c r="H233" s="14">
        <f t="shared" si="65"/>
        <v>10</v>
      </c>
      <c r="I233" s="14">
        <f t="shared" si="65"/>
        <v>21.212121212121211</v>
      </c>
      <c r="J233" s="14">
        <f t="shared" si="65"/>
        <v>15.873015873015872</v>
      </c>
    </row>
    <row r="234" spans="1:10" ht="12" customHeight="1" x14ac:dyDescent="0.25">
      <c r="A234" s="2" t="s">
        <v>42</v>
      </c>
      <c r="B234" s="30">
        <f t="shared" ref="B234:G234" si="72">B8+B107+B199</f>
        <v>3550</v>
      </c>
      <c r="C234" s="30">
        <f t="shared" si="72"/>
        <v>5281</v>
      </c>
      <c r="D234" s="30">
        <f t="shared" si="72"/>
        <v>8831</v>
      </c>
      <c r="E234" s="30">
        <f t="shared" si="72"/>
        <v>2117</v>
      </c>
      <c r="F234" s="30">
        <f t="shared" si="72"/>
        <v>3535</v>
      </c>
      <c r="G234" s="30">
        <f t="shared" si="72"/>
        <v>5652</v>
      </c>
      <c r="H234" s="30">
        <f t="shared" si="65"/>
        <v>59.633802816901408</v>
      </c>
      <c r="I234" s="30">
        <f t="shared" si="65"/>
        <v>66.938079909108126</v>
      </c>
      <c r="J234" s="30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9" t="s">
        <v>1</v>
      </c>
      <c r="B236" s="9"/>
      <c r="C236" s="9"/>
      <c r="D236" s="9"/>
      <c r="E236" s="1"/>
      <c r="F236" s="1"/>
      <c r="G236" s="1"/>
      <c r="H236" s="1"/>
      <c r="I236" s="1"/>
      <c r="J236" s="9"/>
    </row>
    <row r="237" spans="1:10" x14ac:dyDescent="0.25">
      <c r="A237" s="9"/>
      <c r="B237" s="9"/>
      <c r="C237" s="9"/>
      <c r="D237" s="9"/>
      <c r="E237" s="1"/>
      <c r="F237" s="1"/>
      <c r="G237" s="1"/>
      <c r="H237" s="1"/>
      <c r="I237" s="1"/>
      <c r="J237" s="9"/>
    </row>
    <row r="238" spans="1:10" ht="24" customHeight="1" x14ac:dyDescent="0.25">
      <c r="A238" s="21" t="s">
        <v>154</v>
      </c>
      <c r="B238" s="111" t="s">
        <v>168</v>
      </c>
      <c r="C238" s="111"/>
      <c r="D238" s="111"/>
      <c r="E238" s="111"/>
      <c r="F238" s="111"/>
      <c r="G238" s="111"/>
      <c r="H238" s="111"/>
      <c r="I238" s="111"/>
      <c r="J238" s="111"/>
    </row>
    <row r="239" spans="1:10" x14ac:dyDescent="0.25">
      <c r="A239" s="21" t="s">
        <v>155</v>
      </c>
      <c r="B239" s="111" t="s">
        <v>169</v>
      </c>
      <c r="C239" s="111"/>
      <c r="D239" s="111"/>
      <c r="E239" s="111"/>
      <c r="F239" s="111"/>
      <c r="G239" s="111"/>
      <c r="H239" s="111"/>
      <c r="I239" s="111"/>
      <c r="J239" s="111"/>
    </row>
    <row r="240" spans="1:10" x14ac:dyDescent="0.25">
      <c r="A240" s="9"/>
      <c r="B240" s="111"/>
      <c r="C240" s="111"/>
      <c r="D240" s="111"/>
      <c r="E240" s="111"/>
      <c r="F240" s="111"/>
      <c r="G240" s="111"/>
      <c r="H240" s="111"/>
      <c r="I240" s="111"/>
      <c r="J240" s="111"/>
    </row>
    <row r="241" spans="1:1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</row>
    <row r="242" spans="1:10" x14ac:dyDescent="0.25">
      <c r="A242" s="112" t="s">
        <v>147</v>
      </c>
      <c r="B242" s="113" t="s">
        <v>156</v>
      </c>
      <c r="C242" s="113"/>
      <c r="D242" s="113"/>
      <c r="E242" s="113"/>
      <c r="F242" s="9"/>
      <c r="G242" s="13"/>
      <c r="H242" s="13"/>
      <c r="I242" s="13"/>
      <c r="J242" s="9"/>
    </row>
    <row r="243" spans="1:10" x14ac:dyDescent="0.25">
      <c r="A243" s="112"/>
      <c r="B243" s="114" t="s">
        <v>157</v>
      </c>
      <c r="C243" s="114"/>
      <c r="D243" s="114"/>
      <c r="E243" s="114"/>
      <c r="F243" s="9"/>
      <c r="G243" s="13"/>
      <c r="H243" s="13"/>
      <c r="I243" s="13"/>
      <c r="J243" s="9"/>
    </row>
    <row r="244" spans="1:10" x14ac:dyDescent="0.25">
      <c r="A244" s="9"/>
      <c r="B244" s="9"/>
      <c r="C244" s="9"/>
      <c r="D244" s="9"/>
      <c r="E244" s="9"/>
      <c r="F244" s="9"/>
      <c r="G244" s="13"/>
      <c r="H244" s="13"/>
      <c r="I244" s="13"/>
      <c r="J244" s="9"/>
    </row>
    <row r="245" spans="1:10" x14ac:dyDescent="0.25">
      <c r="A245" s="9"/>
      <c r="B245" s="9" t="s">
        <v>146</v>
      </c>
      <c r="C245" s="9"/>
      <c r="D245" s="9"/>
      <c r="E245" s="9"/>
      <c r="F245" s="9"/>
      <c r="G245" s="13"/>
      <c r="H245" s="13"/>
      <c r="I245" s="13"/>
      <c r="J245" s="9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25 Pri Ing por Fac</vt:lpstr>
      <vt:lpstr>27 Egresados y Titulados OK</vt:lpstr>
      <vt:lpstr>'25 Pri Ing por Fac'!Área_de_impresión</vt:lpstr>
      <vt:lpstr>'27 Egresados y Titulados OK'!Área_de_impresión</vt:lpstr>
      <vt:lpstr>'25 Pri Ing por Fac'!Títulos_a_imprimir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